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polsh_noord-holland_nl/Documents/Documenten/subsidieloketdingen/SVNL-A Nova/"/>
    </mc:Choice>
  </mc:AlternateContent>
  <xr:revisionPtr revIDLastSave="0" documentId="8_{4F02961A-7E6D-411C-8F8B-82B56A19B402}" xr6:coauthVersionLast="47" xr6:coauthVersionMax="47" xr10:uidLastSave="{00000000-0000-0000-0000-000000000000}"/>
  <bookViews>
    <workbookView xWindow="28680" yWindow="-120" windowWidth="29040" windowHeight="15720" xr2:uid="{1CE238E2-04E0-4ED2-8689-9C9E5142D695}"/>
  </bookViews>
  <sheets>
    <sheet name="Bijlage_1" sheetId="1" r:id="rId1"/>
    <sheet name="Bijlage_2_Open Grasland" sheetId="2" r:id="rId2"/>
    <sheet name="Bijlage_2_Open Akkerland" sheetId="3" r:id="rId3"/>
    <sheet name="Bijlage_2_Dooradering" sheetId="4" r:id="rId4"/>
    <sheet name="Bijlage_2_Waterbeheergebieden" sheetId="5" r:id="rId5"/>
    <sheet name="Bijlage_2_Klimaatbeheergebieden" sheetId="6" r:id="rId6"/>
  </sheets>
  <definedNames>
    <definedName name="_xlnm.Print_Area" localSheetId="0">Bijlage_1!$A$1:$F$49</definedName>
    <definedName name="_xlnm.Print_Area" localSheetId="3">Bijlage_2_Dooradering!$A$1:$H$55</definedName>
    <definedName name="_xlnm.Print_Area" localSheetId="5">Bijlage_2_Klimaatbeheergebieden!$A$1:$H$61</definedName>
    <definedName name="_xlnm.Print_Area" localSheetId="2">'Bijlage_2_Open Akkerland'!$A$1:$H$55</definedName>
    <definedName name="_xlnm.Print_Area" localSheetId="1">'Bijlage_2_Open Grasland'!$A$1:$H$54</definedName>
    <definedName name="_xlnm.Print_Area" localSheetId="4">Bijlage_2_Waterbeheergebieden!$A$1:$H$61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5" i="2"/>
  <c r="F24" i="2"/>
  <c r="F23" i="2"/>
  <c r="F20" i="2"/>
  <c r="F7" i="1"/>
  <c r="F23" i="4" s="1"/>
  <c r="F23" i="6"/>
  <c r="F23" i="5"/>
  <c r="F23" i="3"/>
  <c r="F19" i="4"/>
  <c r="F19" i="2"/>
  <c r="B7" i="2"/>
  <c r="F43" i="1"/>
  <c r="E28" i="1"/>
  <c r="D18" i="6"/>
  <c r="C18" i="6"/>
  <c r="F19" i="6" s="1"/>
  <c r="F20" i="6" s="1"/>
  <c r="F52" i="6" s="1"/>
  <c r="B18" i="6"/>
  <c r="D7" i="6"/>
  <c r="C7" i="6"/>
  <c r="B7" i="6"/>
  <c r="F10" i="6" s="1"/>
  <c r="F11" i="6" s="1"/>
  <c r="D18" i="5"/>
  <c r="C18" i="5"/>
  <c r="B18" i="5"/>
  <c r="D7" i="5"/>
  <c r="C7" i="5"/>
  <c r="F15" i="5" s="1"/>
  <c r="F16" i="5" s="1"/>
  <c r="B7" i="5"/>
  <c r="F10" i="5" s="1"/>
  <c r="F11" i="5" s="1"/>
  <c r="D18" i="4"/>
  <c r="C18" i="4"/>
  <c r="B18" i="4"/>
  <c r="D7" i="4"/>
  <c r="C7" i="4"/>
  <c r="B7" i="4"/>
  <c r="F10" i="4" s="1"/>
  <c r="F11" i="4" s="1"/>
  <c r="D18" i="3"/>
  <c r="B18" i="3"/>
  <c r="C18" i="3"/>
  <c r="E7" i="3"/>
  <c r="D7" i="3"/>
  <c r="C7" i="3"/>
  <c r="F15" i="3" s="1"/>
  <c r="F16" i="3" s="1"/>
  <c r="B7" i="3"/>
  <c r="F10" i="3" s="1"/>
  <c r="F11" i="3" s="1"/>
  <c r="D18" i="2"/>
  <c r="C18" i="2"/>
  <c r="B18" i="2"/>
  <c r="F12" i="1"/>
  <c r="E18" i="2" s="1"/>
  <c r="F47" i="2" s="1"/>
  <c r="D29" i="1"/>
  <c r="D28" i="1"/>
  <c r="C28" i="1"/>
  <c r="F5" i="1"/>
  <c r="E44" i="6"/>
  <c r="F51" i="6" s="1"/>
  <c r="D44" i="6"/>
  <c r="C44" i="6"/>
  <c r="D44" i="5"/>
  <c r="C44" i="5"/>
  <c r="E44" i="5"/>
  <c r="F51" i="5" s="1"/>
  <c r="E38" i="4"/>
  <c r="F45" i="4" s="1"/>
  <c r="D38" i="4"/>
  <c r="C38" i="4"/>
  <c r="E38" i="3"/>
  <c r="F45" i="3" s="1"/>
  <c r="D38" i="3"/>
  <c r="C38" i="3"/>
  <c r="D7" i="2"/>
  <c r="F20" i="1"/>
  <c r="D32" i="1"/>
  <c r="D31" i="1"/>
  <c r="D30" i="1"/>
  <c r="C32" i="1"/>
  <c r="C31" i="1"/>
  <c r="C30" i="1"/>
  <c r="C29" i="1"/>
  <c r="F24" i="1"/>
  <c r="E7" i="6" s="1"/>
  <c r="F23" i="1"/>
  <c r="E7" i="5" s="1"/>
  <c r="F22" i="1"/>
  <c r="E7" i="4" s="1"/>
  <c r="F21" i="1"/>
  <c r="F16" i="1"/>
  <c r="E18" i="6" s="1"/>
  <c r="F15" i="1"/>
  <c r="E18" i="5" s="1"/>
  <c r="F14" i="1"/>
  <c r="E18" i="4" s="1"/>
  <c r="F13" i="1"/>
  <c r="E18" i="3" s="1"/>
  <c r="F46" i="3" s="1"/>
  <c r="F9" i="1"/>
  <c r="F8" i="1"/>
  <c r="F6" i="1"/>
  <c r="D10" i="1"/>
  <c r="C10" i="1"/>
  <c r="C38" i="2"/>
  <c r="E38" i="2"/>
  <c r="F45" i="2" s="1"/>
  <c r="F20" i="4" l="1"/>
  <c r="F46" i="4" s="1"/>
  <c r="F15" i="6"/>
  <c r="F16" i="6" s="1"/>
  <c r="F19" i="5"/>
  <c r="F20" i="5" s="1"/>
  <c r="F52" i="5" s="1"/>
  <c r="F14" i="5"/>
  <c r="F53" i="5" s="1"/>
  <c r="F14" i="6"/>
  <c r="F15" i="4"/>
  <c r="F16" i="4" s="1"/>
  <c r="F14" i="4"/>
  <c r="F24" i="4" s="1"/>
  <c r="F19" i="3"/>
  <c r="F20" i="3" s="1"/>
  <c r="F14" i="3"/>
  <c r="F24" i="3" s="1"/>
  <c r="F10" i="1"/>
  <c r="E10" i="1" s="1"/>
  <c r="F28" i="1"/>
  <c r="F42" i="2"/>
  <c r="F25" i="1"/>
  <c r="F48" i="6"/>
  <c r="F48" i="5"/>
  <c r="F42" i="4"/>
  <c r="F42" i="3"/>
  <c r="F17" i="1"/>
  <c r="F54" i="5" l="1"/>
  <c r="F57" i="5" s="1"/>
  <c r="F59" i="5" s="1"/>
  <c r="F24" i="6"/>
  <c r="F25" i="6" s="1"/>
  <c r="F53" i="6"/>
  <c r="F54" i="6" s="1"/>
  <c r="F57" i="6"/>
  <c r="F59" i="6" s="1"/>
  <c r="F24" i="5"/>
  <c r="F26" i="5" s="1"/>
  <c r="F25" i="5"/>
  <c r="F47" i="4"/>
  <c r="F26" i="4"/>
  <c r="F25" i="4"/>
  <c r="F26" i="3"/>
  <c r="F25" i="3"/>
  <c r="F47" i="3"/>
  <c r="F26" i="6" l="1"/>
  <c r="F28" i="6" s="1"/>
  <c r="F28" i="5"/>
  <c r="F48" i="4"/>
  <c r="F51" i="4" s="1"/>
  <c r="F53" i="4" s="1"/>
  <c r="F28" i="4"/>
  <c r="F48" i="3"/>
  <c r="F51" i="3" s="1"/>
  <c r="F53" i="3" s="1"/>
  <c r="F28" i="3"/>
  <c r="D17" i="1"/>
  <c r="E17" i="1" s="1"/>
  <c r="C25" i="1"/>
  <c r="C17" i="1"/>
  <c r="C7" i="2"/>
  <c r="F14" i="2" s="1"/>
  <c r="D38" i="2"/>
  <c r="D25" i="1"/>
  <c r="E7" i="2"/>
  <c r="F10" i="2" l="1"/>
  <c r="F11" i="2" s="1"/>
  <c r="F15" i="2"/>
  <c r="F16" i="2" s="1"/>
  <c r="F30" i="1"/>
  <c r="E30" i="1" s="1"/>
  <c r="F32" i="1"/>
  <c r="E32" i="1" s="1"/>
  <c r="E25" i="1"/>
  <c r="F29" i="1"/>
  <c r="E29" i="1" s="1"/>
  <c r="C33" i="1"/>
  <c r="F31" i="1"/>
  <c r="E31" i="1" s="1"/>
  <c r="D33" i="1"/>
  <c r="F28" i="2" l="1"/>
  <c r="F46" i="2"/>
  <c r="F48" i="2" s="1"/>
  <c r="F33" i="1"/>
  <c r="F39" i="1" s="1"/>
  <c r="F51" i="2" l="1"/>
  <c r="F53" i="2" s="1"/>
  <c r="E33" i="1"/>
  <c r="F40" i="1"/>
  <c r="F41" i="1"/>
</calcChain>
</file>

<file path=xl/sharedStrings.xml><?xml version="1.0" encoding="utf-8"?>
<sst xmlns="http://schemas.openxmlformats.org/spreadsheetml/2006/main" count="523" uniqueCount="175">
  <si>
    <t>Bijlage 1 - Uitbreiding en/of wijziging gebiedsaanvraag 2026</t>
  </si>
  <si>
    <t xml:space="preserve">Behorende bij: model uitbreiding en/of wijziging gebiedsaanvraag </t>
  </si>
  <si>
    <t>Lopende beschikking 2025</t>
  </si>
  <si>
    <t>Leefgebied</t>
  </si>
  <si>
    <t>Minimum hectares</t>
  </si>
  <si>
    <t>Maximum hectares</t>
  </si>
  <si>
    <t>Gemiddeld bedrag per hectare</t>
  </si>
  <si>
    <t>Jaarbedrag</t>
  </si>
  <si>
    <t>A11 - Open grasland</t>
  </si>
  <si>
    <t>A12 - Open akkerland</t>
  </si>
  <si>
    <t xml:space="preserve">A15 - Dooradering </t>
  </si>
  <si>
    <t>W01 - Waterbeheergebieden</t>
  </si>
  <si>
    <t xml:space="preserve">K01 - Klimaatbeheergebieden </t>
  </si>
  <si>
    <t>Totaal jaarbedrag 2025</t>
  </si>
  <si>
    <t>Lopende beschikking 2025 incl.  tariefverhoging 2026</t>
  </si>
  <si>
    <t>Totaal jaarbedrag 2026</t>
  </si>
  <si>
    <t>Uitbreiding 2026</t>
  </si>
  <si>
    <t>Totaal uitbreiding</t>
  </si>
  <si>
    <t>Beschikking 2026</t>
  </si>
  <si>
    <t>Jaarbedragen</t>
  </si>
  <si>
    <t>Jaarbedrag 2023</t>
  </si>
  <si>
    <t>Jaarbedrag 2024</t>
  </si>
  <si>
    <t>Jaarbedrag 2025</t>
  </si>
  <si>
    <t>Jaarbedrag 2026</t>
  </si>
  <si>
    <t>Jaarbedrag 2027*</t>
  </si>
  <si>
    <t>Jaarbedrag 2028*</t>
  </si>
  <si>
    <t>Totaal beschikt periode 2023-2028</t>
  </si>
  <si>
    <t>* De beschikking van 2026 geldt ook voor het jaar 2027 en het 2028.</t>
  </si>
  <si>
    <t>In te vullen door het collectief</t>
  </si>
  <si>
    <t>Automatische berekening</t>
  </si>
  <si>
    <t>A11 Open grasland</t>
  </si>
  <si>
    <t>A11.01 Weidevogelgrasland in open landschap</t>
  </si>
  <si>
    <t>A11.02 Weidevogelland met riet of opgaande begroeiing</t>
  </si>
  <si>
    <t>A11.03 Open grasland voor overwinterende vogels</t>
  </si>
  <si>
    <t>A12 Open akkerland</t>
  </si>
  <si>
    <t>A12.01 Open akkerland voor broedende akkervogels</t>
  </si>
  <si>
    <t>A12.02 Open akkerland voor overwinterende akkervogels</t>
  </si>
  <si>
    <t>A12.03 Akkerland met hamsters</t>
  </si>
  <si>
    <t>A15 Dooradering</t>
  </si>
  <si>
    <t>A15.01 Bomenrij en singel</t>
  </si>
  <si>
    <t>A15.02 Struweel en ruigte</t>
  </si>
  <si>
    <t>A15.03 Watergang</t>
  </si>
  <si>
    <t>A15.04 Poel</t>
  </si>
  <si>
    <t>W01 Waterbeheergebieden</t>
  </si>
  <si>
    <t>W01.01 Agrarisch waterbeheergebied</t>
  </si>
  <si>
    <t>K01 Klimaatbeheergebieden</t>
  </si>
  <si>
    <t>K01.01 Agrarisch Klimaatbeheergebied</t>
  </si>
  <si>
    <t>Leefgebied en beheerfunctie</t>
  </si>
  <si>
    <t xml:space="preserve">Per leefgebied zijn een beperkt aantal beheerfuncties mogelijk. In tabel 1 staan de leefgebieden met de mogelijke beheerfuncties. </t>
  </si>
  <si>
    <t>Tabel 1: Leefgebieden met mogelijke beheerfuncties</t>
  </si>
  <si>
    <t>Beheerfunctie</t>
  </si>
  <si>
    <t>A11</t>
  </si>
  <si>
    <t>Open grasland</t>
  </si>
  <si>
    <t>F01.12</t>
  </si>
  <si>
    <t>Optimaliseren foerageer-, en broed- en opgroeimogelijkheden</t>
  </si>
  <si>
    <t>F01.15</t>
  </si>
  <si>
    <t>Creëren nat biotoop</t>
  </si>
  <si>
    <t>A12</t>
  </si>
  <si>
    <t>Open akkerland</t>
  </si>
  <si>
    <t>F01.11</t>
  </si>
  <si>
    <t>Creëren foerageergebied</t>
  </si>
  <si>
    <t>F01.13</t>
  </si>
  <si>
    <t>Optimaliseren voortplantingsmogelijkheden</t>
  </si>
  <si>
    <t>A15</t>
  </si>
  <si>
    <t>Dooradering</t>
  </si>
  <si>
    <t>F01.14</t>
  </si>
  <si>
    <t>Verschralen</t>
  </si>
  <si>
    <t>W01</t>
  </si>
  <si>
    <t>Categorie water</t>
  </si>
  <si>
    <t>F02.11</t>
  </si>
  <si>
    <t>Waterberging</t>
  </si>
  <si>
    <t>F02.13</t>
  </si>
  <si>
    <t>Vernatting</t>
  </si>
  <si>
    <t>F02.14</t>
  </si>
  <si>
    <t>Water vasthouden</t>
  </si>
  <si>
    <t>F02.15</t>
  </si>
  <si>
    <t>Verbeteren chemische waterkwaliteit</t>
  </si>
  <si>
    <t>F02.16</t>
  </si>
  <si>
    <t>Verbeteren ecologische waterkwaliteit</t>
  </si>
  <si>
    <t>K01</t>
  </si>
  <si>
    <t>Categorie Klimaat</t>
  </si>
  <si>
    <t>F03.11</t>
  </si>
  <si>
    <t xml:space="preserve">Vastleggen CO2 </t>
  </si>
  <si>
    <t>F03.12</t>
  </si>
  <si>
    <t>Reduceren Broeikasgassen</t>
  </si>
  <si>
    <t xml:space="preserve">F03.13 </t>
  </si>
  <si>
    <t xml:space="preserve">Vernatten </t>
  </si>
  <si>
    <t>F03.14</t>
  </si>
  <si>
    <t xml:space="preserve">Opvangen waterpieken en droogte </t>
  </si>
  <si>
    <t>F03.15</t>
  </si>
  <si>
    <t>Omgaan met verzilting</t>
  </si>
  <si>
    <t>Bijlage 2 - Berekening wijziging gebiedsaanvraag 2026</t>
  </si>
  <si>
    <t>Wijzigingsverzoek leefgebied</t>
  </si>
  <si>
    <t>Totaal subsidie bedrag</t>
  </si>
  <si>
    <t>Totaal</t>
  </si>
  <si>
    <t xml:space="preserve">Aangevraagde uitbreiding 2026 </t>
  </si>
  <si>
    <t>Controleberekening maximum hectares</t>
  </si>
  <si>
    <t>Maximum hectares = Minimum hectares * 1,15%</t>
  </si>
  <si>
    <t>Afgerond op twee (2) decimalen naar beneden</t>
  </si>
  <si>
    <t>is:</t>
  </si>
  <si>
    <t xml:space="preserve">is: </t>
  </si>
  <si>
    <t>Lopende beschikking = maximum hectares * gemiddeld bedrag per hectare</t>
  </si>
  <si>
    <t>Jaarbedrag 2023 (afgerond)</t>
  </si>
  <si>
    <t>Jaarbedrag 2024 (afgerond)</t>
  </si>
  <si>
    <t>Jaarbedrag 2025 (afgerond)</t>
  </si>
  <si>
    <t>Totaalbedrag subsidie voor het leefgebied</t>
  </si>
  <si>
    <t>Het totale subsidiebedrag = Controle berekening subsidiebedrag (2026, 2027 en 2028) + Lopende beschikking per jaarbedrag (2023, 2024 en 2025)</t>
  </si>
  <si>
    <t xml:space="preserve">Gemiddeld bedrag per hectare per jaar </t>
  </si>
  <si>
    <t>Op basis van de kostenonderbouwing</t>
  </si>
  <si>
    <t>Beheerfuncties</t>
  </si>
  <si>
    <t>Hectare</t>
  </si>
  <si>
    <t>Kosten</t>
  </si>
  <si>
    <t>Subsidiebedrag</t>
  </si>
  <si>
    <t>F01.12 - Optimaliseren foerageer-, en broed- en opgroeimogelijkheden (nieuw)</t>
  </si>
  <si>
    <t>F01.15 - Creëren nat biotoop (nieuw)</t>
  </si>
  <si>
    <t xml:space="preserve">Totaal </t>
  </si>
  <si>
    <t>Controle gemiddeld bedrag</t>
  </si>
  <si>
    <t>Gemiddeld bedrag per leefgebied per jaar.</t>
  </si>
  <si>
    <t>Controle gemiddeld bedrag= totaal subsidiebedrag / maximum hectares</t>
  </si>
  <si>
    <t xml:space="preserve">Verschilanalyse tussen jaarbedragen: </t>
  </si>
  <si>
    <t>Totaalsubsidiebedrag beheerfuncties</t>
  </si>
  <si>
    <t>Verschil</t>
  </si>
  <si>
    <t>Aansluiting kostenonderbouwing met jaarbedrag</t>
  </si>
  <si>
    <t>Verschilanalyse / Maximum hectares gevraagde uitbreiding</t>
  </si>
  <si>
    <t>Controle afwijking</t>
  </si>
  <si>
    <t>Maximale marge</t>
  </si>
  <si>
    <t>A12 Open Akkerland</t>
  </si>
  <si>
    <t>F01.11 - Creëren foerageergebied (nieuw)</t>
  </si>
  <si>
    <t>F01.13 - Optimaliseren voortplantingsmogelijkheden (nieuw)</t>
  </si>
  <si>
    <t>F01.14 - Verschralen (nieuw)</t>
  </si>
  <si>
    <t>F02.13 - Vernatting (nieuw)</t>
  </si>
  <si>
    <t>F02.14 - Water vasthouden (nieuw)</t>
  </si>
  <si>
    <t>F02.15 - Verbeteren chemische waterkwaliteit (nieuw)</t>
  </si>
  <si>
    <t>F02.16 - Verbeteren ecologische waterkwaliteit (nieuw)</t>
  </si>
  <si>
    <t>F03.11 - Vastleggen CO2 (nieuw)</t>
  </si>
  <si>
    <t>F03.12 - Reduceren Broeikasgassen (nieuw)</t>
  </si>
  <si>
    <t>F03.13 - Vernatten (nieuw)</t>
  </si>
  <si>
    <t>F03.14 - Opvangen waterpieken en droogte (nieuw)</t>
  </si>
  <si>
    <t>F03.15 - Omgaan met verzilting (nieuw)</t>
  </si>
  <si>
    <t>F02.11 - Waterbergen (nieuw)</t>
  </si>
  <si>
    <t>Water vasthouden (bestaand)</t>
  </si>
  <si>
    <t>Vastleggen CO2 (bestaand)</t>
  </si>
  <si>
    <t>Reduceren uitstoot broeikasgassen (bestaand)</t>
  </si>
  <si>
    <t>Vernatten (bestaand)</t>
  </si>
  <si>
    <t>Opvangen waterpieken en droogte (bestaand)</t>
  </si>
  <si>
    <t>Omgaan met verzilting (bestaand)</t>
  </si>
  <si>
    <t>Jaarbedrag 2027</t>
  </si>
  <si>
    <t>Jaarbedrag 2028</t>
  </si>
  <si>
    <t>Uitbreiding per jaar</t>
  </si>
  <si>
    <t>Subsidiebedrag uitbreiding per leefgebied 2026, 2027, en 2028</t>
  </si>
  <si>
    <t>Subsidiebedrag uitbreiding afgerond per leefgebied 2026, 2027 en 2028</t>
  </si>
  <si>
    <t>Maximum hectare uitbreiding (afgerond)</t>
  </si>
  <si>
    <t>Subsidiebedrag uitbreiding per leefgebied per jaar</t>
  </si>
  <si>
    <t>Subsidiebedrag uitbreiding (per jaar) = maximum hectares * gemiddeld bedrag per hectare</t>
  </si>
  <si>
    <t>Subsidiebedrag uitbreiding (totaal) = (maximum hectares * gemiddeld bedrag per hectare) * 3 jaar</t>
  </si>
  <si>
    <t>Lopende beschikking per jaar (inclusief ophoging)</t>
  </si>
  <si>
    <t>Lopende beschikking per jaar plus verhoging</t>
  </si>
  <si>
    <t>Lopende beschikking per jaar plus verhoging (afgerond)</t>
  </si>
  <si>
    <t>Controleberekening subsidiebedrag (uitbreiding)</t>
  </si>
  <si>
    <t>Jaarbedrag 2026 (inclusief ophoging en uitbreiding)</t>
  </si>
  <si>
    <t>Jaarbedrag 2027 (inclusief ophoging en uitbreiding)</t>
  </si>
  <si>
    <t>Totaalbedrag subsidie per leefgebied 2023, 2024, 2025, 2026, 2027 en 2028</t>
  </si>
  <si>
    <t>Creëren foerageergebied (bestaand+ophoging)</t>
  </si>
  <si>
    <t>Optimaliseren voortplantingsmogelijkheden (bestaand+ophoging)</t>
  </si>
  <si>
    <t>Optimaliseren fourageer- en broed- en opgroeimogelijkheden (bestaand inclusief ophoging)</t>
  </si>
  <si>
    <t>Creëren nat biotoop (bestaand inclusief ophoging)</t>
  </si>
  <si>
    <t>Lopende beschikking per jaar plus ophoging</t>
  </si>
  <si>
    <t>Optimaliseren foerageer-, en broed- en opgroeimogelijkheden (bestaand inclusief ophoging)</t>
  </si>
  <si>
    <t>Verschralen (bestaand inclusief ophoging)</t>
  </si>
  <si>
    <t>Lopende beschikking per jaar inclusief ophoging</t>
  </si>
  <si>
    <t>Waterbergen (bestaand inclusief ophoging)</t>
  </si>
  <si>
    <t>Vernatting (bestaand inclusief ophoging)</t>
  </si>
  <si>
    <t>Verbeteren chemische waterkwaliteit (bestaand inclusief ophoging)</t>
  </si>
  <si>
    <t>Verbeteren ecologische waterkwaliteit (bestaand inclusief ophoging)</t>
  </si>
  <si>
    <t>Jaarbedrag 2028 (inclusief ophoging en uitbreiding)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</si>
</sst>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 &quot;[$€]&quot; &quot;* #,##0.00&quot; &quot;;&quot; &quot;[$€]&quot; &quot;* &quot;-&quot;#,##0.00&quot; &quot;;&quot; &quot;[$€]&quot; &quot;* &quot;-&quot;#&quot; &quot;;&quot; &quot;@&quot; &quot;"/>
    <numFmt numFmtId="165" formatCode="[$€]&quot; &quot;#,##0.00;[Red][$€]&quot; -&quot;#,##0.00"/>
    <numFmt numFmtId="166" formatCode="#,##0.00\ [$€-81D];[Red]#,##0.00\ [$€-81D]"/>
    <numFmt numFmtId="167" formatCode="&quot;€&quot;\ #,##0.00"/>
  </numFmts>
  <fonts count="2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4"/>
      <color rgb="FF000000"/>
      <name val="Calibri"/>
      <family val="2"/>
    </font>
    <font>
      <i/>
      <sz val="9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rgb="FF000000"/>
      <name val="Times New Roman"/>
      <family val="1"/>
    </font>
    <font>
      <b/>
      <i/>
      <sz val="9"/>
      <color rgb="FF000000"/>
      <name val="Verdana"/>
      <family val="2"/>
    </font>
    <font>
      <sz val="9"/>
      <color rgb="FF1F497D"/>
      <name val="Verdana"/>
      <family val="2"/>
    </font>
    <font>
      <i/>
      <sz val="8"/>
      <color rgb="FF000000"/>
      <name val="Verdana"/>
      <family val="2"/>
    </font>
    <font>
      <b/>
      <u/>
      <sz val="9"/>
      <color rgb="FF000000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A9D08E"/>
        <bgColor rgb="FFA9D08E"/>
      </patternFill>
    </fill>
    <fill>
      <patternFill patternType="solid">
        <fgColor rgb="FFD0CECE"/>
        <bgColor rgb="FFD0CECE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4" tint="0.79998168889431442"/>
        <bgColor rgb="FFFCE4D6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Font="0" applyBorder="0" applyAlignment="0" applyProtection="0"/>
  </cellStyleXfs>
  <cellXfs count="13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9" fillId="7" borderId="2" xfId="0" applyFont="1" applyFill="1" applyBorder="1" applyAlignment="1">
      <alignment wrapText="1"/>
    </xf>
    <xf numFmtId="0" fontId="12" fillId="7" borderId="2" xfId="0" applyFont="1" applyFill="1" applyBorder="1"/>
    <xf numFmtId="0" fontId="9" fillId="7" borderId="2" xfId="0" applyFont="1" applyFill="1" applyBorder="1"/>
    <xf numFmtId="0" fontId="9" fillId="7" borderId="3" xfId="0" applyFont="1" applyFill="1" applyBorder="1"/>
    <xf numFmtId="0" fontId="0" fillId="7" borderId="0" xfId="0" applyFill="1"/>
    <xf numFmtId="0" fontId="0" fillId="7" borderId="4" xfId="0" applyFill="1" applyBorder="1"/>
    <xf numFmtId="0" fontId="10" fillId="6" borderId="0" xfId="0" applyFont="1" applyFill="1" applyAlignment="1">
      <alignment wrapText="1"/>
    </xf>
    <xf numFmtId="0" fontId="10" fillId="6" borderId="0" xfId="0" applyFont="1" applyFill="1" applyAlignment="1">
      <alignment horizontal="right" wrapText="1"/>
    </xf>
    <xf numFmtId="0" fontId="10" fillId="6" borderId="0" xfId="0" applyFont="1" applyFill="1" applyAlignment="1">
      <alignment horizontal="center" wrapText="1"/>
    </xf>
    <xf numFmtId="0" fontId="10" fillId="6" borderId="4" xfId="0" applyFont="1" applyFill="1" applyBorder="1" applyAlignment="1">
      <alignment wrapText="1"/>
    </xf>
    <xf numFmtId="0" fontId="9" fillId="6" borderId="0" xfId="0" applyFont="1" applyFill="1" applyAlignment="1">
      <alignment wrapText="1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10" fillId="6" borderId="4" xfId="0" applyFont="1" applyFill="1" applyBorder="1"/>
    <xf numFmtId="0" fontId="13" fillId="6" borderId="0" xfId="0" applyFont="1" applyFill="1"/>
    <xf numFmtId="0" fontId="9" fillId="6" borderId="0" xfId="0" applyFont="1" applyFill="1"/>
    <xf numFmtId="165" fontId="10" fillId="6" borderId="0" xfId="0" applyNumberFormat="1" applyFont="1" applyFill="1"/>
    <xf numFmtId="0" fontId="14" fillId="6" borderId="0" xfId="0" applyFont="1" applyFill="1" applyAlignment="1">
      <alignment wrapText="1"/>
    </xf>
    <xf numFmtId="0" fontId="10" fillId="6" borderId="0" xfId="0" applyFont="1" applyFill="1" applyAlignment="1">
      <alignment horizontal="right"/>
    </xf>
    <xf numFmtId="0" fontId="10" fillId="6" borderId="5" xfId="0" applyFont="1" applyFill="1" applyBorder="1" applyAlignment="1">
      <alignment wrapText="1"/>
    </xf>
    <xf numFmtId="0" fontId="9" fillId="6" borderId="5" xfId="0" applyFont="1" applyFill="1" applyBorder="1"/>
    <xf numFmtId="0" fontId="10" fillId="6" borderId="5" xfId="0" applyFont="1" applyFill="1" applyBorder="1"/>
    <xf numFmtId="165" fontId="15" fillId="6" borderId="5" xfId="0" applyNumberFormat="1" applyFont="1" applyFill="1" applyBorder="1"/>
    <xf numFmtId="0" fontId="10" fillId="6" borderId="5" xfId="0" applyFont="1" applyFill="1" applyBorder="1" applyAlignment="1">
      <alignment horizontal="center"/>
    </xf>
    <xf numFmtId="0" fontId="10" fillId="6" borderId="6" xfId="0" applyFont="1" applyFill="1" applyBorder="1"/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9" fillId="7" borderId="3" xfId="0" applyFont="1" applyFill="1" applyBorder="1" applyAlignment="1">
      <alignment wrapText="1"/>
    </xf>
    <xf numFmtId="0" fontId="4" fillId="6" borderId="4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5" fillId="6" borderId="0" xfId="0" applyFont="1" applyFill="1"/>
    <xf numFmtId="0" fontId="0" fillId="0" borderId="8" xfId="0" applyBorder="1"/>
    <xf numFmtId="0" fontId="9" fillId="6" borderId="0" xfId="0" applyFont="1" applyFill="1" applyAlignment="1">
      <alignment horizontal="right" wrapText="1"/>
    </xf>
    <xf numFmtId="2" fontId="16" fillId="8" borderId="0" xfId="0" applyNumberFormat="1" applyFont="1" applyFill="1"/>
    <xf numFmtId="2" fontId="16" fillId="11" borderId="0" xfId="0" applyNumberFormat="1" applyFont="1" applyFill="1"/>
    <xf numFmtId="0" fontId="17" fillId="9" borderId="2" xfId="0" applyFont="1" applyFill="1" applyBorder="1" applyAlignment="1">
      <alignment wrapText="1"/>
    </xf>
    <xf numFmtId="0" fontId="5" fillId="9" borderId="3" xfId="0" applyFont="1" applyFill="1" applyBorder="1" applyAlignment="1">
      <alignment wrapText="1"/>
    </xf>
    <xf numFmtId="0" fontId="17" fillId="9" borderId="0" xfId="0" applyFont="1" applyFill="1" applyAlignment="1">
      <alignment wrapText="1"/>
    </xf>
    <xf numFmtId="0" fontId="16" fillId="9" borderId="0" xfId="0" applyFont="1" applyFill="1"/>
    <xf numFmtId="2" fontId="16" fillId="9" borderId="0" xfId="0" applyNumberFormat="1" applyFont="1" applyFill="1"/>
    <xf numFmtId="164" fontId="16" fillId="9" borderId="0" xfId="0" applyNumberFormat="1" applyFont="1" applyFill="1"/>
    <xf numFmtId="164" fontId="0" fillId="9" borderId="4" xfId="0" applyNumberFormat="1" applyFill="1" applyBorder="1"/>
    <xf numFmtId="0" fontId="18" fillId="9" borderId="0" xfId="0" applyFont="1" applyFill="1"/>
    <xf numFmtId="0" fontId="18" fillId="9" borderId="20" xfId="0" applyFont="1" applyFill="1" applyBorder="1"/>
    <xf numFmtId="0" fontId="17" fillId="9" borderId="0" xfId="0" applyFont="1" applyFill="1"/>
    <xf numFmtId="0" fontId="6" fillId="9" borderId="5" xfId="0" applyFont="1" applyFill="1" applyBorder="1"/>
    <xf numFmtId="0" fontId="4" fillId="9" borderId="5" xfId="0" applyFont="1" applyFill="1" applyBorder="1" applyAlignment="1">
      <alignment horizontal="left"/>
    </xf>
    <xf numFmtId="0" fontId="4" fillId="9" borderId="0" xfId="0" applyFont="1" applyFill="1" applyAlignment="1">
      <alignment horizontal="left"/>
    </xf>
    <xf numFmtId="0" fontId="4" fillId="9" borderId="4" xfId="0" applyFont="1" applyFill="1" applyBorder="1" applyAlignment="1">
      <alignment horizontal="left"/>
    </xf>
    <xf numFmtId="0" fontId="0" fillId="12" borderId="7" xfId="0" applyFill="1" applyBorder="1"/>
    <xf numFmtId="0" fontId="0" fillId="12" borderId="2" xfId="0" applyFill="1" applyBorder="1"/>
    <xf numFmtId="11" fontId="0" fillId="12" borderId="8" xfId="0" applyNumberFormat="1" applyFill="1" applyBorder="1"/>
    <xf numFmtId="0" fontId="0" fillId="12" borderId="0" xfId="0" applyFill="1"/>
    <xf numFmtId="0" fontId="0" fillId="12" borderId="8" xfId="0" applyFill="1" applyBorder="1"/>
    <xf numFmtId="0" fontId="8" fillId="12" borderId="0" xfId="0" applyFont="1" applyFill="1"/>
    <xf numFmtId="164" fontId="0" fillId="12" borderId="4" xfId="0" applyNumberFormat="1" applyFill="1" applyBorder="1"/>
    <xf numFmtId="0" fontId="4" fillId="12" borderId="5" xfId="0" applyFont="1" applyFill="1" applyBorder="1"/>
    <xf numFmtId="0" fontId="0" fillId="12" borderId="5" xfId="0" applyFill="1" applyBorder="1"/>
    <xf numFmtId="164" fontId="8" fillId="12" borderId="6" xfId="0" applyNumberFormat="1" applyFont="1" applyFill="1" applyBorder="1"/>
    <xf numFmtId="0" fontId="4" fillId="9" borderId="0" xfId="0" applyFont="1" applyFill="1"/>
    <xf numFmtId="0" fontId="7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7" fillId="4" borderId="23" xfId="0" applyFont="1" applyFill="1" applyBorder="1" applyAlignment="1">
      <alignment horizontal="left"/>
    </xf>
    <xf numFmtId="0" fontId="4" fillId="9" borderId="24" xfId="0" applyFont="1" applyFill="1" applyBorder="1"/>
    <xf numFmtId="0" fontId="4" fillId="9" borderId="25" xfId="0" applyFont="1" applyFill="1" applyBorder="1"/>
    <xf numFmtId="165" fontId="10" fillId="13" borderId="0" xfId="0" applyNumberFormat="1" applyFont="1" applyFill="1"/>
    <xf numFmtId="165" fontId="15" fillId="13" borderId="0" xfId="0" applyNumberFormat="1" applyFont="1" applyFill="1"/>
    <xf numFmtId="0" fontId="16" fillId="9" borderId="0" xfId="0" applyFont="1" applyFill="1" applyAlignment="1">
      <alignment horizontal="left"/>
    </xf>
    <xf numFmtId="0" fontId="16" fillId="9" borderId="4" xfId="0" applyFont="1" applyFill="1" applyBorder="1" applyAlignment="1">
      <alignment horizontal="left"/>
    </xf>
    <xf numFmtId="0" fontId="18" fillId="9" borderId="21" xfId="0" applyFont="1" applyFill="1" applyBorder="1"/>
    <xf numFmtId="2" fontId="18" fillId="9" borderId="21" xfId="0" applyNumberFormat="1" applyFont="1" applyFill="1" applyBorder="1"/>
    <xf numFmtId="164" fontId="18" fillId="9" borderId="21" xfId="0" applyNumberFormat="1" applyFont="1" applyFill="1" applyBorder="1"/>
    <xf numFmtId="164" fontId="6" fillId="9" borderId="22" xfId="0" applyNumberFormat="1" applyFont="1" applyFill="1" applyBorder="1"/>
    <xf numFmtId="2" fontId="16" fillId="15" borderId="0" xfId="0" applyNumberFormat="1" applyFont="1" applyFill="1"/>
    <xf numFmtId="164" fontId="16" fillId="15" borderId="0" xfId="0" applyNumberFormat="1" applyFont="1" applyFill="1"/>
    <xf numFmtId="164" fontId="0" fillId="15" borderId="4" xfId="0" applyNumberFormat="1" applyFill="1" applyBorder="1"/>
    <xf numFmtId="2" fontId="6" fillId="15" borderId="5" xfId="0" applyNumberFormat="1" applyFont="1" applyFill="1" applyBorder="1"/>
    <xf numFmtId="164" fontId="6" fillId="15" borderId="5" xfId="0" applyNumberFormat="1" applyFont="1" applyFill="1" applyBorder="1"/>
    <xf numFmtId="164" fontId="6" fillId="15" borderId="6" xfId="0" applyNumberFormat="1" applyFont="1" applyFill="1" applyBorder="1"/>
    <xf numFmtId="2" fontId="18" fillId="15" borderId="20" xfId="0" applyNumberFormat="1" applyFont="1" applyFill="1" applyBorder="1"/>
    <xf numFmtId="164" fontId="18" fillId="15" borderId="20" xfId="0" applyNumberFormat="1" applyFont="1" applyFill="1" applyBorder="1"/>
    <xf numFmtId="164" fontId="6" fillId="15" borderId="19" xfId="0" applyNumberFormat="1" applyFont="1" applyFill="1" applyBorder="1"/>
    <xf numFmtId="2" fontId="18" fillId="15" borderId="0" xfId="0" applyNumberFormat="1" applyFont="1" applyFill="1"/>
    <xf numFmtId="164" fontId="6" fillId="15" borderId="4" xfId="0" applyNumberFormat="1" applyFont="1" applyFill="1" applyBorder="1"/>
    <xf numFmtId="164" fontId="0" fillId="13" borderId="4" xfId="0" applyNumberFormat="1" applyFill="1" applyBorder="1"/>
    <xf numFmtId="164" fontId="8" fillId="13" borderId="4" xfId="0" applyNumberFormat="1" applyFont="1" applyFill="1" applyBorder="1"/>
    <xf numFmtId="164" fontId="0" fillId="10" borderId="3" xfId="0" applyNumberFormat="1" applyFill="1" applyBorder="1" applyProtection="1">
      <protection locked="0"/>
    </xf>
    <xf numFmtId="164" fontId="0" fillId="10" borderId="4" xfId="0" applyNumberFormat="1" applyFill="1" applyBorder="1" applyProtection="1">
      <protection locked="0"/>
    </xf>
    <xf numFmtId="166" fontId="15" fillId="13" borderId="5" xfId="0" applyNumberFormat="1" applyFont="1" applyFill="1" applyBorder="1"/>
    <xf numFmtId="0" fontId="5" fillId="6" borderId="0" xfId="0" applyFont="1" applyFill="1" applyAlignment="1">
      <alignment horizontal="center"/>
    </xf>
    <xf numFmtId="2" fontId="15" fillId="6" borderId="5" xfId="0" applyNumberFormat="1" applyFont="1" applyFill="1" applyBorder="1" applyAlignment="1">
      <alignment horizontal="center"/>
    </xf>
    <xf numFmtId="165" fontId="15" fillId="6" borderId="5" xfId="0" applyNumberFormat="1" applyFont="1" applyFill="1" applyBorder="1" applyAlignment="1">
      <alignment horizontal="center"/>
    </xf>
    <xf numFmtId="2" fontId="15" fillId="13" borderId="0" xfId="0" applyNumberFormat="1" applyFont="1" applyFill="1"/>
    <xf numFmtId="2" fontId="10" fillId="13" borderId="0" xfId="0" applyNumberFormat="1" applyFont="1" applyFill="1"/>
    <xf numFmtId="167" fontId="16" fillId="8" borderId="0" xfId="0" applyNumberFormat="1" applyFont="1" applyFill="1" applyProtection="1">
      <protection locked="0"/>
    </xf>
    <xf numFmtId="167" fontId="16" fillId="11" borderId="0" xfId="0" applyNumberFormat="1" applyFont="1" applyFill="1" applyProtection="1">
      <protection locked="0"/>
    </xf>
    <xf numFmtId="167" fontId="9" fillId="13" borderId="0" xfId="0" applyNumberFormat="1" applyFont="1" applyFill="1"/>
    <xf numFmtId="167" fontId="10" fillId="5" borderId="0" xfId="0" applyNumberFormat="1" applyFont="1" applyFill="1" applyAlignment="1">
      <alignment horizontal="center" wrapText="1"/>
    </xf>
    <xf numFmtId="167" fontId="10" fillId="14" borderId="0" xfId="0" applyNumberFormat="1" applyFont="1" applyFill="1" applyAlignment="1">
      <alignment horizontal="center" wrapText="1"/>
    </xf>
    <xf numFmtId="2" fontId="10" fillId="5" borderId="0" xfId="0" applyNumberFormat="1" applyFont="1" applyFill="1" applyAlignment="1">
      <alignment horizontal="center" wrapText="1"/>
    </xf>
    <xf numFmtId="2" fontId="10" fillId="14" borderId="0" xfId="0" applyNumberFormat="1" applyFont="1" applyFill="1" applyAlignment="1">
      <alignment horizontal="center" wrapText="1"/>
    </xf>
    <xf numFmtId="2" fontId="16" fillId="8" borderId="0" xfId="0" applyNumberFormat="1" applyFont="1" applyFill="1" applyProtection="1">
      <protection locked="0"/>
    </xf>
    <xf numFmtId="2" fontId="16" fillId="11" borderId="0" xfId="0" applyNumberFormat="1" applyFont="1" applyFill="1" applyProtection="1">
      <protection locked="0"/>
    </xf>
    <xf numFmtId="0" fontId="16" fillId="15" borderId="0" xfId="0" applyFont="1" applyFill="1"/>
    <xf numFmtId="44" fontId="18" fillId="15" borderId="0" xfId="0" applyNumberFormat="1" applyFont="1" applyFill="1"/>
    <xf numFmtId="2" fontId="9" fillId="13" borderId="0" xfId="0" applyNumberFormat="1" applyFont="1" applyFill="1"/>
    <xf numFmtId="2" fontId="15" fillId="6" borderId="5" xfId="0" applyNumberFormat="1" applyFont="1" applyFill="1" applyBorder="1"/>
    <xf numFmtId="0" fontId="3" fillId="4" borderId="1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10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6" fillId="9" borderId="21" xfId="0" applyFont="1" applyFill="1" applyBorder="1" applyAlignment="1">
      <alignment horizontal="center"/>
    </xf>
    <xf numFmtId="0" fontId="16" fillId="9" borderId="22" xfId="0" applyFont="1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0" borderId="17" xfId="0" applyBorder="1"/>
    <xf numFmtId="0" fontId="4" fillId="9" borderId="0" xfId="0" applyFont="1" applyFill="1" applyAlignment="1">
      <alignment horizontal="left"/>
    </xf>
    <xf numFmtId="0" fontId="0" fillId="0" borderId="1" xfId="0" applyBorder="1"/>
    <xf numFmtId="0" fontId="0" fillId="0" borderId="18" xfId="0" applyBorder="1"/>
    <xf numFmtId="0" fontId="0" fillId="7" borderId="0" xfId="0" applyFill="1"/>
    <xf numFmtId="0" fontId="4" fillId="6" borderId="4" xfId="0" applyFont="1" applyFill="1" applyBorder="1" applyAlignment="1">
      <alignment horizontal="left"/>
    </xf>
  </cellXfs>
  <cellStyles count="3">
    <cellStyle name="cf1" xfId="1" xr:uid="{63472A71-7437-4DA2-94A0-64D80AB3CDAD}"/>
    <cellStyle name="cf2" xfId="2" xr:uid="{1E8701A0-9FD8-4B20-BAFB-2F16C734F46E}"/>
    <cellStyle name="Standaard" xfId="0" builtinId="0" customBuiltin="1"/>
  </cellStyles>
  <dxfs count="10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E2A9-E23E-4109-A822-847D44D57216}">
  <sheetPr>
    <pageSetUpPr fitToPage="1"/>
  </sheetPr>
  <dimension ref="A1:F247"/>
  <sheetViews>
    <sheetView tabSelected="1" zoomScale="70" zoomScaleNormal="70" workbookViewId="0">
      <selection activeCell="F38" sqref="F38"/>
    </sheetView>
  </sheetViews>
  <sheetFormatPr defaultRowHeight="14.5" x14ac:dyDescent="0.35"/>
  <cols>
    <col min="1" max="1" width="47.54296875" customWidth="1"/>
    <col min="2" max="2" width="28.26953125" bestFit="1" customWidth="1"/>
    <col min="3" max="3" width="15.1796875" customWidth="1"/>
    <col min="4" max="4" width="16" customWidth="1"/>
    <col min="5" max="5" width="16.81640625" customWidth="1"/>
    <col min="6" max="6" width="17.1796875" customWidth="1"/>
    <col min="7" max="7" width="9.1796875" customWidth="1"/>
    <col min="8" max="8" width="11.26953125" bestFit="1" customWidth="1"/>
    <col min="10" max="10" width="10" bestFit="1" customWidth="1"/>
    <col min="12" max="12" width="15.81640625" bestFit="1" customWidth="1"/>
  </cols>
  <sheetData>
    <row r="1" spans="1:6" ht="18.5" x14ac:dyDescent="0.45">
      <c r="A1" s="122" t="s">
        <v>0</v>
      </c>
      <c r="B1" s="122"/>
      <c r="C1" s="122"/>
      <c r="D1" s="122"/>
      <c r="E1" s="122"/>
      <c r="F1" s="122"/>
    </row>
    <row r="2" spans="1:6" x14ac:dyDescent="0.35">
      <c r="A2" s="123" t="s">
        <v>1</v>
      </c>
      <c r="B2" s="123"/>
      <c r="C2" s="123"/>
      <c r="D2" s="123"/>
      <c r="E2" s="123"/>
      <c r="F2" s="123"/>
    </row>
    <row r="3" spans="1:6" x14ac:dyDescent="0.35">
      <c r="A3" s="61"/>
      <c r="B3" s="62"/>
      <c r="C3" s="62"/>
      <c r="D3" s="62"/>
      <c r="E3" s="62"/>
      <c r="F3" s="63"/>
    </row>
    <row r="4" spans="1:6" s="1" customFormat="1" ht="29" x14ac:dyDescent="0.35">
      <c r="A4" s="52" t="s">
        <v>2</v>
      </c>
      <c r="B4" s="50" t="s">
        <v>3</v>
      </c>
      <c r="C4" s="50" t="s">
        <v>4</v>
      </c>
      <c r="D4" s="50" t="s">
        <v>5</v>
      </c>
      <c r="E4" s="50" t="s">
        <v>6</v>
      </c>
      <c r="F4" s="51" t="s">
        <v>7</v>
      </c>
    </row>
    <row r="5" spans="1:6" x14ac:dyDescent="0.35">
      <c r="A5" s="52"/>
      <c r="B5" s="53" t="s">
        <v>8</v>
      </c>
      <c r="C5" s="116"/>
      <c r="D5" s="116"/>
      <c r="E5" s="109"/>
      <c r="F5" s="90">
        <f>D5*E5</f>
        <v>0</v>
      </c>
    </row>
    <row r="6" spans="1:6" x14ac:dyDescent="0.35">
      <c r="A6" s="53"/>
      <c r="B6" s="53" t="s">
        <v>9</v>
      </c>
      <c r="C6" s="116"/>
      <c r="D6" s="116"/>
      <c r="E6" s="109"/>
      <c r="F6" s="90">
        <f>D6*E6</f>
        <v>0</v>
      </c>
    </row>
    <row r="7" spans="1:6" x14ac:dyDescent="0.35">
      <c r="A7" s="53"/>
      <c r="B7" s="53" t="s">
        <v>10</v>
      </c>
      <c r="C7" s="116"/>
      <c r="D7" s="116"/>
      <c r="E7" s="109"/>
      <c r="F7" s="90">
        <f>D7*E7</f>
        <v>0</v>
      </c>
    </row>
    <row r="8" spans="1:6" x14ac:dyDescent="0.35">
      <c r="A8" s="53"/>
      <c r="B8" s="53" t="s">
        <v>11</v>
      </c>
      <c r="C8" s="116"/>
      <c r="D8" s="116"/>
      <c r="E8" s="109"/>
      <c r="F8" s="90">
        <f>D8*E8</f>
        <v>0</v>
      </c>
    </row>
    <row r="9" spans="1:6" x14ac:dyDescent="0.35">
      <c r="A9" s="53"/>
      <c r="B9" s="53" t="s">
        <v>12</v>
      </c>
      <c r="C9" s="116"/>
      <c r="D9" s="116"/>
      <c r="E9" s="109"/>
      <c r="F9" s="90">
        <f>D9*E9</f>
        <v>0</v>
      </c>
    </row>
    <row r="10" spans="1:6" x14ac:dyDescent="0.35">
      <c r="A10" s="57" t="s">
        <v>13</v>
      </c>
      <c r="B10" s="57"/>
      <c r="C10" s="97">
        <f>SUM(C5:C9)</f>
        <v>0</v>
      </c>
      <c r="D10" s="97">
        <f>SUM(D5:D9)</f>
        <v>0</v>
      </c>
      <c r="E10" s="119" t="e">
        <f>F10/D10</f>
        <v>#DIV/0!</v>
      </c>
      <c r="F10" s="98">
        <f>SUM(F5:F9)</f>
        <v>0</v>
      </c>
    </row>
    <row r="11" spans="1:6" x14ac:dyDescent="0.35">
      <c r="A11" s="53"/>
      <c r="B11" s="53"/>
      <c r="C11" s="54"/>
      <c r="D11" s="54"/>
      <c r="E11" s="55"/>
      <c r="F11" s="56"/>
    </row>
    <row r="12" spans="1:6" x14ac:dyDescent="0.35">
      <c r="A12" s="52" t="s">
        <v>14</v>
      </c>
      <c r="B12" s="53" t="s">
        <v>8</v>
      </c>
      <c r="C12" s="116"/>
      <c r="D12" s="116"/>
      <c r="E12" s="109"/>
      <c r="F12" s="90">
        <f>D12*E12</f>
        <v>0</v>
      </c>
    </row>
    <row r="13" spans="1:6" x14ac:dyDescent="0.35">
      <c r="A13" s="52"/>
      <c r="B13" s="53" t="s">
        <v>9</v>
      </c>
      <c r="C13" s="116"/>
      <c r="D13" s="116"/>
      <c r="E13" s="109"/>
      <c r="F13" s="90">
        <f>D13*E13</f>
        <v>0</v>
      </c>
    </row>
    <row r="14" spans="1:6" x14ac:dyDescent="0.35">
      <c r="A14" s="53"/>
      <c r="B14" s="53" t="s">
        <v>10</v>
      </c>
      <c r="C14" s="116"/>
      <c r="D14" s="116"/>
      <c r="E14" s="109"/>
      <c r="F14" s="90">
        <f>D14*E14</f>
        <v>0</v>
      </c>
    </row>
    <row r="15" spans="1:6" x14ac:dyDescent="0.35">
      <c r="A15" s="53"/>
      <c r="B15" s="53" t="s">
        <v>11</v>
      </c>
      <c r="C15" s="116"/>
      <c r="D15" s="116"/>
      <c r="E15" s="109"/>
      <c r="F15" s="90">
        <f>D15*E15</f>
        <v>0</v>
      </c>
    </row>
    <row r="16" spans="1:6" x14ac:dyDescent="0.35">
      <c r="A16" s="53"/>
      <c r="B16" s="53" t="s">
        <v>12</v>
      </c>
      <c r="C16" s="116"/>
      <c r="D16" s="116"/>
      <c r="E16" s="109"/>
      <c r="F16" s="90">
        <f>D16*E16</f>
        <v>0</v>
      </c>
    </row>
    <row r="17" spans="1:6" x14ac:dyDescent="0.35">
      <c r="A17" s="58" t="s">
        <v>15</v>
      </c>
      <c r="B17" s="58"/>
      <c r="C17" s="94">
        <f>SUM(C12:C16)</f>
        <v>0</v>
      </c>
      <c r="D17" s="94">
        <f>SUM(D12:D16)</f>
        <v>0</v>
      </c>
      <c r="E17" s="95" t="e">
        <f>F17/D17</f>
        <v>#DIV/0!</v>
      </c>
      <c r="F17" s="96">
        <f>SUM(F12:F16)</f>
        <v>0</v>
      </c>
    </row>
    <row r="18" spans="1:6" x14ac:dyDescent="0.35">
      <c r="A18" s="128"/>
      <c r="B18" s="128"/>
      <c r="C18" s="128"/>
      <c r="D18" s="128"/>
      <c r="E18" s="128"/>
      <c r="F18" s="129"/>
    </row>
    <row r="19" spans="1:6" x14ac:dyDescent="0.35">
      <c r="A19" s="59" t="s">
        <v>16</v>
      </c>
      <c r="B19" s="53"/>
      <c r="C19" s="54"/>
      <c r="D19" s="54"/>
      <c r="E19" s="55"/>
      <c r="F19" s="56"/>
    </row>
    <row r="20" spans="1:6" x14ac:dyDescent="0.35">
      <c r="A20" s="59"/>
      <c r="B20" s="53" t="s">
        <v>8</v>
      </c>
      <c r="C20" s="117"/>
      <c r="D20" s="117"/>
      <c r="E20" s="110"/>
      <c r="F20" s="90">
        <f>D20*E20</f>
        <v>0</v>
      </c>
    </row>
    <row r="21" spans="1:6" x14ac:dyDescent="0.35">
      <c r="A21" s="53"/>
      <c r="B21" s="53" t="s">
        <v>9</v>
      </c>
      <c r="C21" s="117"/>
      <c r="D21" s="117"/>
      <c r="E21" s="110"/>
      <c r="F21" s="90">
        <f>D21*E21</f>
        <v>0</v>
      </c>
    </row>
    <row r="22" spans="1:6" x14ac:dyDescent="0.35">
      <c r="A22" s="53"/>
      <c r="B22" s="53" t="s">
        <v>10</v>
      </c>
      <c r="C22" s="117"/>
      <c r="D22" s="117"/>
      <c r="E22" s="110"/>
      <c r="F22" s="90">
        <f>D22*E22</f>
        <v>0</v>
      </c>
    </row>
    <row r="23" spans="1:6" x14ac:dyDescent="0.35">
      <c r="A23" s="53"/>
      <c r="B23" s="53" t="s">
        <v>11</v>
      </c>
      <c r="C23" s="117"/>
      <c r="D23" s="117"/>
      <c r="E23" s="110"/>
      <c r="F23" s="90">
        <f>D23*E23</f>
        <v>0</v>
      </c>
    </row>
    <row r="24" spans="1:6" x14ac:dyDescent="0.35">
      <c r="A24" s="53"/>
      <c r="B24" s="53" t="s">
        <v>12</v>
      </c>
      <c r="C24" s="117"/>
      <c r="D24" s="117"/>
      <c r="E24" s="110"/>
      <c r="F24" s="90">
        <f>D24*E24</f>
        <v>0</v>
      </c>
    </row>
    <row r="25" spans="1:6" x14ac:dyDescent="0.35">
      <c r="A25" s="58" t="s">
        <v>17</v>
      </c>
      <c r="B25" s="58"/>
      <c r="C25" s="94">
        <f>SUM(C20:C24)</f>
        <v>0</v>
      </c>
      <c r="D25" s="94">
        <f>SUM(D20:D24)</f>
        <v>0</v>
      </c>
      <c r="E25" s="95" t="e">
        <f>F25/D25</f>
        <v>#DIV/0!</v>
      </c>
      <c r="F25" s="96">
        <f>SUM(F20:F24)</f>
        <v>0</v>
      </c>
    </row>
    <row r="26" spans="1:6" x14ac:dyDescent="0.35">
      <c r="A26" s="57"/>
      <c r="B26" s="84"/>
      <c r="C26" s="85"/>
      <c r="D26" s="85"/>
      <c r="E26" s="86"/>
      <c r="F26" s="87"/>
    </row>
    <row r="27" spans="1:6" x14ac:dyDescent="0.35">
      <c r="A27" s="59" t="s">
        <v>18</v>
      </c>
      <c r="B27" s="82"/>
      <c r="C27" s="82"/>
      <c r="D27" s="82"/>
      <c r="E27" s="82"/>
      <c r="F27" s="83"/>
    </row>
    <row r="28" spans="1:6" x14ac:dyDescent="0.35">
      <c r="A28" s="59"/>
      <c r="B28" s="53" t="s">
        <v>8</v>
      </c>
      <c r="C28" s="88">
        <f t="shared" ref="C28:D32" si="0">C12+C20</f>
        <v>0</v>
      </c>
      <c r="D28" s="88">
        <f t="shared" si="0"/>
        <v>0</v>
      </c>
      <c r="E28" s="118" t="e">
        <f>F28/D28</f>
        <v>#DIV/0!</v>
      </c>
      <c r="F28" s="90">
        <f>F12+F20</f>
        <v>0</v>
      </c>
    </row>
    <row r="29" spans="1:6" x14ac:dyDescent="0.35">
      <c r="A29" s="53"/>
      <c r="B29" s="53" t="s">
        <v>9</v>
      </c>
      <c r="C29" s="88">
        <f t="shared" si="0"/>
        <v>0</v>
      </c>
      <c r="D29" s="88">
        <f t="shared" si="0"/>
        <v>0</v>
      </c>
      <c r="E29" s="89" t="e">
        <f>F29/D29</f>
        <v>#DIV/0!</v>
      </c>
      <c r="F29" s="90">
        <f>F13+F21</f>
        <v>0</v>
      </c>
    </row>
    <row r="30" spans="1:6" x14ac:dyDescent="0.35">
      <c r="A30" s="53"/>
      <c r="B30" s="53" t="s">
        <v>10</v>
      </c>
      <c r="C30" s="88">
        <f t="shared" si="0"/>
        <v>0</v>
      </c>
      <c r="D30" s="88">
        <f t="shared" si="0"/>
        <v>0</v>
      </c>
      <c r="E30" s="89" t="e">
        <f>F30/D30</f>
        <v>#DIV/0!</v>
      </c>
      <c r="F30" s="90">
        <f>F14+F22</f>
        <v>0</v>
      </c>
    </row>
    <row r="31" spans="1:6" x14ac:dyDescent="0.35">
      <c r="A31" s="53"/>
      <c r="B31" s="53" t="s">
        <v>11</v>
      </c>
      <c r="C31" s="88">
        <f t="shared" si="0"/>
        <v>0</v>
      </c>
      <c r="D31" s="88">
        <f t="shared" si="0"/>
        <v>0</v>
      </c>
      <c r="E31" s="89" t="e">
        <f>F31/D31</f>
        <v>#DIV/0!</v>
      </c>
      <c r="F31" s="90">
        <f>F15+F23</f>
        <v>0</v>
      </c>
    </row>
    <row r="32" spans="1:6" x14ac:dyDescent="0.35">
      <c r="A32" s="53"/>
      <c r="B32" s="53" t="s">
        <v>12</v>
      </c>
      <c r="C32" s="88">
        <f t="shared" si="0"/>
        <v>0</v>
      </c>
      <c r="D32" s="88">
        <f t="shared" si="0"/>
        <v>0</v>
      </c>
      <c r="E32" s="89" t="e">
        <f>F32/D32</f>
        <v>#DIV/0!</v>
      </c>
      <c r="F32" s="90">
        <f>F16+F24</f>
        <v>0</v>
      </c>
    </row>
    <row r="33" spans="1:6" x14ac:dyDescent="0.35">
      <c r="A33" s="60" t="s">
        <v>15</v>
      </c>
      <c r="B33" s="60"/>
      <c r="C33" s="91">
        <f>SUM(C28:C32)</f>
        <v>0</v>
      </c>
      <c r="D33" s="91">
        <f>SUM(D28:D32)</f>
        <v>0</v>
      </c>
      <c r="E33" s="92" t="e">
        <f t="shared" ref="E33" si="1">F33/D33</f>
        <v>#DIV/0!</v>
      </c>
      <c r="F33" s="93">
        <f>SUM(F28:F32)</f>
        <v>0</v>
      </c>
    </row>
    <row r="34" spans="1:6" x14ac:dyDescent="0.35">
      <c r="A34" s="130"/>
      <c r="B34" s="130"/>
      <c r="C34" s="130"/>
      <c r="D34" s="130"/>
      <c r="E34" s="130"/>
      <c r="F34" s="130"/>
    </row>
    <row r="35" spans="1:6" ht="15.5" x14ac:dyDescent="0.35">
      <c r="A35" s="124" t="s">
        <v>19</v>
      </c>
      <c r="B35" s="124"/>
      <c r="C35" s="124"/>
      <c r="D35" s="124"/>
      <c r="E35" s="124"/>
      <c r="F35" s="124"/>
    </row>
    <row r="36" spans="1:6" x14ac:dyDescent="0.35">
      <c r="A36" s="64" t="s">
        <v>20</v>
      </c>
      <c r="B36" s="65"/>
      <c r="C36" s="65"/>
      <c r="D36" s="65"/>
      <c r="E36" s="65"/>
      <c r="F36" s="101"/>
    </row>
    <row r="37" spans="1:6" x14ac:dyDescent="0.35">
      <c r="A37" s="66" t="s">
        <v>21</v>
      </c>
      <c r="B37" s="67"/>
      <c r="C37" s="67"/>
      <c r="D37" s="67"/>
      <c r="E37" s="67"/>
      <c r="F37" s="102"/>
    </row>
    <row r="38" spans="1:6" x14ac:dyDescent="0.35">
      <c r="A38" s="68" t="s">
        <v>22</v>
      </c>
      <c r="B38" s="67"/>
      <c r="C38" s="67"/>
      <c r="D38" s="67"/>
      <c r="E38" s="67"/>
      <c r="F38" s="102"/>
    </row>
    <row r="39" spans="1:6" x14ac:dyDescent="0.35">
      <c r="A39" s="68" t="s">
        <v>23</v>
      </c>
      <c r="B39" s="67"/>
      <c r="C39" s="67"/>
      <c r="D39" s="67"/>
      <c r="E39" s="67"/>
      <c r="F39" s="99">
        <f>SUM(F33)</f>
        <v>0</v>
      </c>
    </row>
    <row r="40" spans="1:6" x14ac:dyDescent="0.35">
      <c r="A40" s="68" t="s">
        <v>24</v>
      </c>
      <c r="B40" s="67"/>
      <c r="C40" s="67"/>
      <c r="D40" s="67"/>
      <c r="E40" s="67"/>
      <c r="F40" s="99">
        <f>SUM(F33)</f>
        <v>0</v>
      </c>
    </row>
    <row r="41" spans="1:6" x14ac:dyDescent="0.35">
      <c r="A41" s="68" t="s">
        <v>25</v>
      </c>
      <c r="B41" s="67"/>
      <c r="C41" s="67"/>
      <c r="D41" s="67"/>
      <c r="E41" s="67"/>
      <c r="F41" s="99">
        <f>SUM(F33)</f>
        <v>0</v>
      </c>
    </row>
    <row r="42" spans="1:6" x14ac:dyDescent="0.35">
      <c r="A42" s="67"/>
      <c r="B42" s="67"/>
      <c r="C42" s="67"/>
      <c r="D42" s="67"/>
      <c r="E42" s="67"/>
      <c r="F42" s="70"/>
    </row>
    <row r="43" spans="1:6" x14ac:dyDescent="0.35">
      <c r="A43" s="69" t="s">
        <v>26</v>
      </c>
      <c r="B43" s="67"/>
      <c r="C43" s="67"/>
      <c r="D43" s="67"/>
      <c r="E43" s="67"/>
      <c r="F43" s="100">
        <f>SUM(F36:F41)</f>
        <v>0</v>
      </c>
    </row>
    <row r="44" spans="1:6" x14ac:dyDescent="0.35">
      <c r="A44" s="71" t="s">
        <v>27</v>
      </c>
      <c r="B44" s="72"/>
      <c r="C44" s="72"/>
      <c r="D44" s="72"/>
      <c r="E44" s="72"/>
      <c r="F44" s="73"/>
    </row>
    <row r="45" spans="1:6" x14ac:dyDescent="0.35">
      <c r="F45" s="2"/>
    </row>
    <row r="46" spans="1:6" x14ac:dyDescent="0.35">
      <c r="A46" s="48" t="s">
        <v>28</v>
      </c>
      <c r="F46" s="2"/>
    </row>
    <row r="47" spans="1:6" x14ac:dyDescent="0.35">
      <c r="A47" s="49" t="s">
        <v>28</v>
      </c>
    </row>
    <row r="48" spans="1:6" x14ac:dyDescent="0.35">
      <c r="A48" s="88" t="s">
        <v>29</v>
      </c>
    </row>
    <row r="199" spans="1:1" x14ac:dyDescent="0.35">
      <c r="A199" s="3" t="s">
        <v>30</v>
      </c>
    </row>
    <row r="200" spans="1:1" x14ac:dyDescent="0.35">
      <c r="A200" s="4" t="s">
        <v>31</v>
      </c>
    </row>
    <row r="201" spans="1:1" x14ac:dyDescent="0.35">
      <c r="A201" s="4" t="s">
        <v>32</v>
      </c>
    </row>
    <row r="202" spans="1:1" x14ac:dyDescent="0.35">
      <c r="A202" s="4" t="s">
        <v>33</v>
      </c>
    </row>
    <row r="203" spans="1:1" x14ac:dyDescent="0.35">
      <c r="A203" s="5"/>
    </row>
    <row r="204" spans="1:1" x14ac:dyDescent="0.35">
      <c r="A204" s="3" t="s">
        <v>34</v>
      </c>
    </row>
    <row r="205" spans="1:1" x14ac:dyDescent="0.35">
      <c r="A205" s="4" t="s">
        <v>35</v>
      </c>
    </row>
    <row r="206" spans="1:1" x14ac:dyDescent="0.35">
      <c r="A206" s="4" t="s">
        <v>36</v>
      </c>
    </row>
    <row r="207" spans="1:1" x14ac:dyDescent="0.35">
      <c r="A207" s="4" t="s">
        <v>37</v>
      </c>
    </row>
    <row r="208" spans="1:1" x14ac:dyDescent="0.35">
      <c r="A208" s="5"/>
    </row>
    <row r="209" spans="1:1" x14ac:dyDescent="0.35">
      <c r="A209" s="3" t="s">
        <v>38</v>
      </c>
    </row>
    <row r="210" spans="1:1" x14ac:dyDescent="0.35">
      <c r="A210" s="4" t="s">
        <v>39</v>
      </c>
    </row>
    <row r="211" spans="1:1" x14ac:dyDescent="0.35">
      <c r="A211" s="4" t="s">
        <v>40</v>
      </c>
    </row>
    <row r="212" spans="1:1" x14ac:dyDescent="0.35">
      <c r="A212" s="4" t="s">
        <v>41</v>
      </c>
    </row>
    <row r="213" spans="1:1" x14ac:dyDescent="0.35">
      <c r="A213" s="4" t="s">
        <v>42</v>
      </c>
    </row>
    <row r="214" spans="1:1" x14ac:dyDescent="0.35">
      <c r="A214" s="5"/>
    </row>
    <row r="215" spans="1:1" x14ac:dyDescent="0.35">
      <c r="A215" s="3" t="s">
        <v>43</v>
      </c>
    </row>
    <row r="216" spans="1:1" x14ac:dyDescent="0.35">
      <c r="A216" s="4" t="s">
        <v>44</v>
      </c>
    </row>
    <row r="217" spans="1:1" x14ac:dyDescent="0.35">
      <c r="A217" s="5"/>
    </row>
    <row r="218" spans="1:1" x14ac:dyDescent="0.35">
      <c r="A218" s="3" t="s">
        <v>45</v>
      </c>
    </row>
    <row r="219" spans="1:1" x14ac:dyDescent="0.35">
      <c r="A219" s="4" t="s">
        <v>46</v>
      </c>
    </row>
    <row r="220" spans="1:1" x14ac:dyDescent="0.35">
      <c r="A220" s="5"/>
    </row>
    <row r="221" spans="1:1" x14ac:dyDescent="0.35">
      <c r="A221" s="3"/>
    </row>
    <row r="222" spans="1:1" x14ac:dyDescent="0.35">
      <c r="A222" s="3" t="s">
        <v>47</v>
      </c>
    </row>
    <row r="223" spans="1:1" x14ac:dyDescent="0.35">
      <c r="A223" s="5" t="s">
        <v>48</v>
      </c>
    </row>
    <row r="224" spans="1:1" x14ac:dyDescent="0.35">
      <c r="A224" s="5"/>
    </row>
    <row r="225" spans="1:4" ht="15" thickBot="1" x14ac:dyDescent="0.4">
      <c r="A225" s="125" t="s">
        <v>49</v>
      </c>
      <c r="B225" s="125"/>
      <c r="C225" s="125"/>
      <c r="D225" s="125"/>
    </row>
    <row r="226" spans="1:4" ht="15" thickBot="1" x14ac:dyDescent="0.4">
      <c r="A226" s="126" t="s">
        <v>3</v>
      </c>
      <c r="B226" s="126"/>
      <c r="C226" s="127" t="s">
        <v>50</v>
      </c>
      <c r="D226" s="127"/>
    </row>
    <row r="227" spans="1:4" x14ac:dyDescent="0.35">
      <c r="A227" s="7" t="s">
        <v>51</v>
      </c>
      <c r="B227" s="5" t="s">
        <v>52</v>
      </c>
      <c r="C227" s="5" t="s">
        <v>53</v>
      </c>
      <c r="D227" s="8" t="s">
        <v>54</v>
      </c>
    </row>
    <row r="228" spans="1:4" x14ac:dyDescent="0.35">
      <c r="A228" s="9"/>
      <c r="B228" s="10"/>
      <c r="C228" s="5" t="s">
        <v>55</v>
      </c>
      <c r="D228" s="8" t="s">
        <v>56</v>
      </c>
    </row>
    <row r="229" spans="1:4" x14ac:dyDescent="0.35">
      <c r="A229" s="7"/>
      <c r="B229" s="5"/>
      <c r="C229" s="5"/>
      <c r="D229" s="8"/>
    </row>
    <row r="230" spans="1:4" x14ac:dyDescent="0.35">
      <c r="A230" s="7" t="s">
        <v>57</v>
      </c>
      <c r="B230" s="5" t="s">
        <v>58</v>
      </c>
      <c r="C230" s="5" t="s">
        <v>59</v>
      </c>
      <c r="D230" s="8" t="s">
        <v>60</v>
      </c>
    </row>
    <row r="231" spans="1:4" x14ac:dyDescent="0.35">
      <c r="A231" s="9"/>
      <c r="B231" s="10"/>
      <c r="C231" s="5" t="s">
        <v>61</v>
      </c>
      <c r="D231" s="8" t="s">
        <v>62</v>
      </c>
    </row>
    <row r="232" spans="1:4" x14ac:dyDescent="0.35">
      <c r="A232" s="7"/>
      <c r="B232" s="5"/>
      <c r="C232" s="5"/>
      <c r="D232" s="8"/>
    </row>
    <row r="233" spans="1:4" x14ac:dyDescent="0.35">
      <c r="A233" s="7" t="s">
        <v>63</v>
      </c>
      <c r="B233" s="5" t="s">
        <v>64</v>
      </c>
      <c r="C233" s="5" t="s">
        <v>53</v>
      </c>
      <c r="D233" s="8" t="s">
        <v>54</v>
      </c>
    </row>
    <row r="234" spans="1:4" x14ac:dyDescent="0.35">
      <c r="A234" s="9"/>
      <c r="B234" s="10"/>
      <c r="C234" s="5" t="s">
        <v>65</v>
      </c>
      <c r="D234" s="8" t="s">
        <v>66</v>
      </c>
    </row>
    <row r="235" spans="1:4" x14ac:dyDescent="0.35">
      <c r="A235" s="7"/>
      <c r="B235" s="5"/>
      <c r="C235" s="5"/>
      <c r="D235" s="8"/>
    </row>
    <row r="236" spans="1:4" x14ac:dyDescent="0.35">
      <c r="A236" s="7" t="s">
        <v>67</v>
      </c>
      <c r="B236" s="5" t="s">
        <v>68</v>
      </c>
      <c r="C236" s="5" t="s">
        <v>69</v>
      </c>
      <c r="D236" s="8" t="s">
        <v>70</v>
      </c>
    </row>
    <row r="237" spans="1:4" x14ac:dyDescent="0.35">
      <c r="A237" s="9"/>
      <c r="B237" s="10"/>
      <c r="C237" s="5" t="s">
        <v>71</v>
      </c>
      <c r="D237" s="8" t="s">
        <v>72</v>
      </c>
    </row>
    <row r="238" spans="1:4" x14ac:dyDescent="0.35">
      <c r="A238" s="9"/>
      <c r="B238" s="10"/>
      <c r="C238" s="5" t="s">
        <v>73</v>
      </c>
      <c r="D238" s="8" t="s">
        <v>74</v>
      </c>
    </row>
    <row r="239" spans="1:4" x14ac:dyDescent="0.35">
      <c r="A239" s="7"/>
      <c r="B239" s="5"/>
      <c r="C239" s="5" t="s">
        <v>75</v>
      </c>
      <c r="D239" s="8" t="s">
        <v>76</v>
      </c>
    </row>
    <row r="240" spans="1:4" x14ac:dyDescent="0.35">
      <c r="A240" s="7"/>
      <c r="B240" s="5"/>
      <c r="C240" s="5" t="s">
        <v>77</v>
      </c>
      <c r="D240" s="8" t="s">
        <v>78</v>
      </c>
    </row>
    <row r="241" spans="1:4" x14ac:dyDescent="0.35">
      <c r="A241" s="7"/>
      <c r="B241" s="5"/>
      <c r="C241" s="5"/>
      <c r="D241" s="8"/>
    </row>
    <row r="242" spans="1:4" x14ac:dyDescent="0.35">
      <c r="A242" s="7" t="s">
        <v>79</v>
      </c>
      <c r="B242" s="5" t="s">
        <v>80</v>
      </c>
      <c r="C242" s="5" t="s">
        <v>81</v>
      </c>
      <c r="D242" s="8" t="s">
        <v>82</v>
      </c>
    </row>
    <row r="243" spans="1:4" x14ac:dyDescent="0.35">
      <c r="A243" s="7"/>
      <c r="B243" s="5"/>
      <c r="C243" s="5" t="s">
        <v>83</v>
      </c>
      <c r="D243" s="8" t="s">
        <v>84</v>
      </c>
    </row>
    <row r="244" spans="1:4" x14ac:dyDescent="0.35">
      <c r="A244" s="7"/>
      <c r="B244" s="5"/>
      <c r="C244" s="5" t="s">
        <v>85</v>
      </c>
      <c r="D244" s="8" t="s">
        <v>86</v>
      </c>
    </row>
    <row r="245" spans="1:4" x14ac:dyDescent="0.35">
      <c r="A245" s="7"/>
      <c r="B245" s="5"/>
      <c r="C245" s="5" t="s">
        <v>87</v>
      </c>
      <c r="D245" s="8" t="s">
        <v>88</v>
      </c>
    </row>
    <row r="246" spans="1:4" ht="15" thickBot="1" x14ac:dyDescent="0.4">
      <c r="A246" s="11"/>
      <c r="B246" s="6"/>
      <c r="C246" s="6" t="s">
        <v>89</v>
      </c>
      <c r="D246" s="12" t="s">
        <v>90</v>
      </c>
    </row>
    <row r="247" spans="1:4" x14ac:dyDescent="0.35">
      <c r="A247" s="5"/>
    </row>
  </sheetData>
  <mergeCells count="8">
    <mergeCell ref="A1:F1"/>
    <mergeCell ref="A2:F2"/>
    <mergeCell ref="A35:F35"/>
    <mergeCell ref="A225:D225"/>
    <mergeCell ref="A226:B226"/>
    <mergeCell ref="C226:D226"/>
    <mergeCell ref="A18:F18"/>
    <mergeCell ref="A34:F34"/>
  </mergeCells>
  <pageMargins left="0.70000000000000007" right="0.70000000000000007" top="0.75" bottom="0.75" header="0.30000000000000004" footer="0.3000000000000000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936D-E6B6-4069-84C6-2622B8D7D4A5}">
  <sheetPr>
    <pageSetUpPr fitToPage="1"/>
  </sheetPr>
  <dimension ref="A1:IV55"/>
  <sheetViews>
    <sheetView zoomScale="55" zoomScaleNormal="55" workbookViewId="0">
      <selection activeCell="C34" sqref="C34"/>
    </sheetView>
  </sheetViews>
  <sheetFormatPr defaultRowHeight="14.5" x14ac:dyDescent="0.35"/>
  <cols>
    <col min="1" max="1" width="49.26953125" customWidth="1"/>
    <col min="2" max="2" width="13.1796875" customWidth="1"/>
    <col min="3" max="3" width="11.54296875" customWidth="1"/>
    <col min="4" max="4" width="13.453125" customWidth="1"/>
    <col min="5" max="5" width="10.453125" customWidth="1"/>
    <col min="6" max="6" width="19.453125" bestFit="1" customWidth="1"/>
    <col min="7" max="7" width="9.1796875" customWidth="1"/>
    <col min="8" max="8" width="72.7265625" bestFit="1" customWidth="1"/>
    <col min="9" max="9" width="9.1796875" customWidth="1"/>
  </cols>
  <sheetData>
    <row r="1" spans="1:256" ht="18.5" x14ac:dyDescent="0.45">
      <c r="A1" s="76" t="s">
        <v>91</v>
      </c>
      <c r="B1" s="75"/>
      <c r="C1" s="75"/>
      <c r="D1" s="75"/>
      <c r="E1" s="75"/>
      <c r="F1" s="75"/>
      <c r="G1" s="75"/>
      <c r="H1" s="77"/>
    </row>
    <row r="2" spans="1:256" x14ac:dyDescent="0.35">
      <c r="A2" s="132" t="s">
        <v>1</v>
      </c>
      <c r="B2" s="132"/>
      <c r="C2" s="132"/>
      <c r="D2" s="132"/>
      <c r="E2" s="132"/>
      <c r="F2" s="132"/>
      <c r="G2" s="74"/>
      <c r="H2" s="78"/>
      <c r="CY2" s="133"/>
      <c r="CZ2" s="133"/>
      <c r="DA2" s="133"/>
      <c r="DB2" s="133"/>
      <c r="DC2" s="133"/>
      <c r="DD2" s="133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4"/>
      <c r="IT2" s="134"/>
      <c r="IU2" s="134"/>
      <c r="IV2" s="134"/>
    </row>
    <row r="3" spans="1:256" x14ac:dyDescent="0.35">
      <c r="A3" s="62"/>
      <c r="B3" s="62"/>
      <c r="C3" s="62"/>
      <c r="D3" s="62"/>
      <c r="E3" s="62"/>
      <c r="F3" s="62"/>
      <c r="G3" s="74"/>
      <c r="H3" s="79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5">
      <c r="A4" s="14" t="s">
        <v>92</v>
      </c>
      <c r="B4" s="15" t="s">
        <v>8</v>
      </c>
      <c r="C4" s="16"/>
      <c r="D4" s="16"/>
      <c r="E4" s="16"/>
      <c r="F4" s="16"/>
      <c r="G4" s="16"/>
      <c r="H4" s="17"/>
    </row>
    <row r="5" spans="1:256" x14ac:dyDescent="0.35">
      <c r="A5" s="135"/>
      <c r="B5" s="135"/>
      <c r="C5" s="135"/>
      <c r="D5" s="135"/>
      <c r="E5" s="135"/>
      <c r="F5" s="18"/>
      <c r="G5" s="18"/>
      <c r="H5" s="19"/>
    </row>
    <row r="6" spans="1:256" ht="35.5" x14ac:dyDescent="0.35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5">
      <c r="A7" s="24" t="s">
        <v>95</v>
      </c>
      <c r="B7" s="120">
        <f>Bijlage_1!$C$20</f>
        <v>0</v>
      </c>
      <c r="C7" s="120">
        <f>Bijlage_1!$D$20</f>
        <v>0</v>
      </c>
      <c r="D7" s="111">
        <f>Bijlage_1!$E$20</f>
        <v>0</v>
      </c>
      <c r="E7" s="111">
        <f>Bijlage_1!$F$20</f>
        <v>0</v>
      </c>
      <c r="F7" s="25"/>
      <c r="G7" s="26"/>
      <c r="H7" s="27"/>
    </row>
    <row r="8" spans="1:256" x14ac:dyDescent="0.35">
      <c r="A8" s="20"/>
      <c r="B8" s="25"/>
      <c r="C8" s="25"/>
      <c r="D8" s="25"/>
      <c r="E8" s="25"/>
      <c r="F8" s="28"/>
      <c r="G8" s="26"/>
      <c r="H8" s="27"/>
    </row>
    <row r="9" spans="1:256" x14ac:dyDescent="0.35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5">
      <c r="A10" s="20" t="s">
        <v>97</v>
      </c>
      <c r="B10" s="29"/>
      <c r="C10" s="25"/>
      <c r="D10" s="25"/>
      <c r="E10" s="25"/>
      <c r="F10" s="108">
        <f>SUM($B$7*115%)</f>
        <v>0</v>
      </c>
      <c r="G10" s="26"/>
      <c r="H10" s="27"/>
    </row>
    <row r="11" spans="1:256" x14ac:dyDescent="0.35">
      <c r="A11" s="31" t="s">
        <v>98</v>
      </c>
      <c r="B11" s="25"/>
      <c r="C11" s="25"/>
      <c r="D11" s="25"/>
      <c r="E11" s="25"/>
      <c r="F11" s="107">
        <f>ROUNDDOWN($F$10,2)</f>
        <v>0</v>
      </c>
      <c r="G11" s="26" t="s">
        <v>99</v>
      </c>
      <c r="H11" s="27" t="s">
        <v>151</v>
      </c>
    </row>
    <row r="12" spans="1:256" x14ac:dyDescent="0.35">
      <c r="A12" s="20"/>
      <c r="B12" s="25"/>
      <c r="C12" s="25"/>
      <c r="D12" s="25"/>
      <c r="E12" s="25"/>
      <c r="F12" s="25"/>
      <c r="G12" s="25"/>
      <c r="H12" s="27"/>
    </row>
    <row r="13" spans="1:256" x14ac:dyDescent="0.35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5">
      <c r="A14" s="20" t="s">
        <v>153</v>
      </c>
      <c r="B14" s="29"/>
      <c r="C14" s="25"/>
      <c r="D14" s="25"/>
      <c r="E14" s="25"/>
      <c r="F14" s="80">
        <f>SUM(C7*D7)</f>
        <v>0</v>
      </c>
      <c r="G14" s="26" t="s">
        <v>100</v>
      </c>
      <c r="H14" s="27" t="s">
        <v>152</v>
      </c>
    </row>
    <row r="15" spans="1:256" ht="28.5" customHeight="1" x14ac:dyDescent="0.35">
      <c r="A15" s="20" t="s">
        <v>154</v>
      </c>
      <c r="B15" s="25"/>
      <c r="C15" s="25"/>
      <c r="D15" s="25"/>
      <c r="E15" s="25"/>
      <c r="F15" s="80">
        <f>SUM(C7*D7)*3</f>
        <v>0</v>
      </c>
      <c r="G15" s="26" t="s">
        <v>100</v>
      </c>
      <c r="H15" s="27" t="s">
        <v>149</v>
      </c>
    </row>
    <row r="16" spans="1:256" x14ac:dyDescent="0.35">
      <c r="A16" s="31" t="s">
        <v>98</v>
      </c>
      <c r="B16" s="25"/>
      <c r="C16" s="25"/>
      <c r="D16" s="25"/>
      <c r="E16" s="25"/>
      <c r="F16" s="81">
        <f>ROUNDDOWN($F$15,2)</f>
        <v>0</v>
      </c>
      <c r="G16" s="26" t="s">
        <v>100</v>
      </c>
      <c r="H16" s="27" t="s">
        <v>150</v>
      </c>
    </row>
    <row r="17" spans="1:8" x14ac:dyDescent="0.35">
      <c r="A17" s="20"/>
      <c r="B17" s="25"/>
      <c r="C17" s="25"/>
      <c r="D17" s="25"/>
      <c r="E17" s="25"/>
      <c r="F17" s="30"/>
      <c r="G17" s="26"/>
      <c r="H17" s="27"/>
    </row>
    <row r="18" spans="1:8" x14ac:dyDescent="0.35">
      <c r="A18" s="24" t="s">
        <v>156</v>
      </c>
      <c r="B18" s="120">
        <f>Bijlage_1!C12</f>
        <v>0</v>
      </c>
      <c r="C18" s="120">
        <f>Bijlage_1!D12</f>
        <v>0</v>
      </c>
      <c r="D18" s="111">
        <f>Bijlage_1!E12</f>
        <v>0</v>
      </c>
      <c r="E18" s="111">
        <f>Bijlage_1!F12</f>
        <v>0</v>
      </c>
      <c r="F18" s="25"/>
      <c r="G18" s="26"/>
      <c r="H18" s="27"/>
    </row>
    <row r="19" spans="1:8" ht="24" x14ac:dyDescent="0.35">
      <c r="A19" s="20" t="s">
        <v>101</v>
      </c>
      <c r="B19" s="29"/>
      <c r="C19" s="25"/>
      <c r="D19" s="25"/>
      <c r="E19" s="25"/>
      <c r="F19" s="80">
        <f>C18*D18</f>
        <v>0</v>
      </c>
      <c r="G19" s="26"/>
      <c r="H19" s="27"/>
    </row>
    <row r="20" spans="1:8" x14ac:dyDescent="0.35">
      <c r="A20" s="31" t="s">
        <v>98</v>
      </c>
      <c r="B20" s="29"/>
      <c r="C20" s="25"/>
      <c r="D20" s="25"/>
      <c r="E20" s="25"/>
      <c r="F20" s="80">
        <f>ROUNDDOWN($F$19,2)</f>
        <v>0</v>
      </c>
      <c r="G20" s="26" t="s">
        <v>100</v>
      </c>
      <c r="H20" s="27" t="s">
        <v>157</v>
      </c>
    </row>
    <row r="21" spans="1:8" x14ac:dyDescent="0.35">
      <c r="A21" s="21" t="s">
        <v>20</v>
      </c>
      <c r="B21" s="29"/>
      <c r="C21" s="25"/>
      <c r="D21" s="25"/>
      <c r="E21" s="25"/>
      <c r="F21" s="109"/>
      <c r="G21" s="26" t="s">
        <v>100</v>
      </c>
      <c r="H21" s="27" t="s">
        <v>102</v>
      </c>
    </row>
    <row r="22" spans="1:8" x14ac:dyDescent="0.35">
      <c r="A22" s="21" t="s">
        <v>21</v>
      </c>
      <c r="B22" s="29"/>
      <c r="C22" s="25"/>
      <c r="D22" s="25"/>
      <c r="E22" s="25"/>
      <c r="F22" s="109"/>
      <c r="G22" s="26" t="s">
        <v>100</v>
      </c>
      <c r="H22" s="27" t="s">
        <v>103</v>
      </c>
    </row>
    <row r="23" spans="1:8" x14ac:dyDescent="0.35">
      <c r="A23" s="21" t="s">
        <v>22</v>
      </c>
      <c r="B23" s="29"/>
      <c r="C23" s="25"/>
      <c r="D23" s="25"/>
      <c r="E23" s="25"/>
      <c r="F23" s="81">
        <f>ROUNDDOWN(Bijlage_1!F5,2)</f>
        <v>0</v>
      </c>
      <c r="G23" s="26" t="s">
        <v>100</v>
      </c>
      <c r="H23" s="27" t="s">
        <v>104</v>
      </c>
    </row>
    <row r="24" spans="1:8" x14ac:dyDescent="0.35">
      <c r="A24" s="21" t="s">
        <v>23</v>
      </c>
      <c r="B24" s="29"/>
      <c r="C24" s="25"/>
      <c r="D24" s="25"/>
      <c r="E24" s="25"/>
      <c r="F24" s="81">
        <f>ROUNDDOWN(Bijlage_1!F12+F14,2)</f>
        <v>0</v>
      </c>
      <c r="G24" s="26" t="s">
        <v>99</v>
      </c>
      <c r="H24" s="27" t="s">
        <v>159</v>
      </c>
    </row>
    <row r="25" spans="1:8" x14ac:dyDescent="0.35">
      <c r="A25" s="21" t="s">
        <v>146</v>
      </c>
      <c r="B25" s="29"/>
      <c r="C25" s="25"/>
      <c r="D25" s="25"/>
      <c r="E25" s="25"/>
      <c r="F25" s="81">
        <f>ROUNDDOWN(F24,2)</f>
        <v>0</v>
      </c>
      <c r="G25" s="26" t="s">
        <v>99</v>
      </c>
      <c r="H25" s="27" t="s">
        <v>160</v>
      </c>
    </row>
    <row r="26" spans="1:8" x14ac:dyDescent="0.35">
      <c r="A26" s="21" t="s">
        <v>147</v>
      </c>
      <c r="B26" s="29"/>
      <c r="C26" s="25"/>
      <c r="D26" s="25"/>
      <c r="E26" s="25"/>
      <c r="F26" s="81">
        <f>ROUNDDOWN(F24,2)</f>
        <v>0</v>
      </c>
      <c r="G26" s="26" t="s">
        <v>99</v>
      </c>
      <c r="H26" s="27" t="s">
        <v>174</v>
      </c>
    </row>
    <row r="27" spans="1:8" x14ac:dyDescent="0.35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5" x14ac:dyDescent="0.35">
      <c r="A28" s="33" t="s">
        <v>106</v>
      </c>
      <c r="B28" s="34"/>
      <c r="C28" s="35"/>
      <c r="D28" s="35"/>
      <c r="E28" s="35"/>
      <c r="F28" s="103">
        <f>F26+F25+F24+F23+F22+F21</f>
        <v>0</v>
      </c>
      <c r="G28" s="37" t="s">
        <v>99</v>
      </c>
      <c r="H28" s="38" t="s">
        <v>161</v>
      </c>
    </row>
    <row r="29" spans="1:8" x14ac:dyDescent="0.35">
      <c r="A29" s="39"/>
      <c r="B29" s="40"/>
      <c r="C29" s="39"/>
      <c r="D29" s="39"/>
      <c r="E29" s="39"/>
      <c r="F29" s="39"/>
      <c r="G29" s="41"/>
      <c r="H29" s="39"/>
    </row>
    <row r="30" spans="1:8" x14ac:dyDescent="0.35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5">
      <c r="A31" s="136" t="s">
        <v>108</v>
      </c>
      <c r="B31" s="136"/>
      <c r="C31" s="136"/>
      <c r="D31" s="136"/>
      <c r="E31" s="136"/>
      <c r="F31" s="136"/>
      <c r="G31" s="136"/>
      <c r="H31" s="136"/>
    </row>
    <row r="32" spans="1:8" x14ac:dyDescent="0.35">
      <c r="A32" s="44"/>
      <c r="B32" s="44"/>
      <c r="C32" s="44"/>
      <c r="D32" s="44"/>
      <c r="E32" s="44"/>
      <c r="F32" s="44"/>
      <c r="G32" s="44"/>
      <c r="H32" s="43"/>
    </row>
    <row r="33" spans="1:8" x14ac:dyDescent="0.35">
      <c r="A33" s="45" t="s">
        <v>109</v>
      </c>
      <c r="B33" s="44"/>
      <c r="C33" s="104" t="s">
        <v>110</v>
      </c>
      <c r="D33" s="104" t="s">
        <v>111</v>
      </c>
      <c r="E33" s="104" t="s">
        <v>112</v>
      </c>
      <c r="F33" s="47" t="s">
        <v>94</v>
      </c>
      <c r="G33" s="44"/>
      <c r="H33" s="43"/>
    </row>
    <row r="34" spans="1:8" ht="24" x14ac:dyDescent="0.35">
      <c r="A34" s="20" t="s">
        <v>164</v>
      </c>
      <c r="B34" s="44"/>
      <c r="C34" s="114"/>
      <c r="D34" s="112"/>
      <c r="E34" s="112"/>
      <c r="F34" s="44"/>
      <c r="G34" s="44"/>
      <c r="H34" s="43"/>
    </row>
    <row r="35" spans="1:8" x14ac:dyDescent="0.35">
      <c r="A35" s="20" t="s">
        <v>165</v>
      </c>
      <c r="B35" s="44"/>
      <c r="C35" s="114"/>
      <c r="D35" s="112"/>
      <c r="E35" s="112"/>
      <c r="F35" s="44"/>
      <c r="G35" s="44"/>
      <c r="H35" s="43"/>
    </row>
    <row r="36" spans="1:8" ht="24" x14ac:dyDescent="0.35">
      <c r="A36" s="20" t="s">
        <v>113</v>
      </c>
      <c r="B36" s="29"/>
      <c r="C36" s="115"/>
      <c r="D36" s="113"/>
      <c r="E36" s="113"/>
      <c r="F36" s="25"/>
      <c r="G36" s="26"/>
      <c r="H36" s="27"/>
    </row>
    <row r="37" spans="1:8" x14ac:dyDescent="0.35">
      <c r="A37" s="20" t="s">
        <v>114</v>
      </c>
      <c r="B37" s="25"/>
      <c r="C37" s="115"/>
      <c r="D37" s="113"/>
      <c r="E37" s="113"/>
      <c r="F37" s="25"/>
      <c r="G37" s="26"/>
      <c r="H37" s="27"/>
    </row>
    <row r="38" spans="1:8" x14ac:dyDescent="0.35">
      <c r="A38" s="24" t="s">
        <v>115</v>
      </c>
      <c r="B38" s="25"/>
      <c r="C38" s="105">
        <f>SUM(C34:C37)</f>
        <v>0</v>
      </c>
      <c r="D38" s="106">
        <f>SUM(D34:D37)</f>
        <v>0</v>
      </c>
      <c r="E38" s="106">
        <f>SUM(E34:E37)</f>
        <v>0</v>
      </c>
      <c r="F38" s="25"/>
      <c r="G38" s="26"/>
      <c r="H38" s="27"/>
    </row>
    <row r="39" spans="1:8" x14ac:dyDescent="0.35">
      <c r="A39" s="20"/>
      <c r="B39" s="25"/>
      <c r="C39" s="25"/>
      <c r="D39" s="25"/>
      <c r="E39" s="25"/>
      <c r="F39" s="25"/>
      <c r="G39" s="26"/>
      <c r="H39" s="27"/>
    </row>
    <row r="40" spans="1:8" x14ac:dyDescent="0.35">
      <c r="A40" s="20"/>
      <c r="B40" s="25"/>
      <c r="C40" s="25"/>
      <c r="D40" s="25"/>
      <c r="E40" s="25"/>
      <c r="F40" s="25"/>
      <c r="G40" s="26"/>
      <c r="H40" s="27"/>
    </row>
    <row r="41" spans="1:8" x14ac:dyDescent="0.35">
      <c r="A41" s="24" t="s">
        <v>116</v>
      </c>
      <c r="B41" s="25"/>
      <c r="C41" s="25"/>
      <c r="D41" s="25"/>
      <c r="E41" s="25"/>
      <c r="F41" s="25"/>
      <c r="G41" s="26"/>
      <c r="H41" s="27" t="s">
        <v>117</v>
      </c>
    </row>
    <row r="42" spans="1:8" ht="24" x14ac:dyDescent="0.35">
      <c r="A42" s="20" t="s">
        <v>118</v>
      </c>
      <c r="B42" s="25"/>
      <c r="C42" s="25"/>
      <c r="D42" s="25"/>
      <c r="E42" s="25"/>
      <c r="F42" s="36" t="e">
        <f>SUM(E38/C38)</f>
        <v>#DIV/0!</v>
      </c>
      <c r="G42" s="26"/>
      <c r="H42" s="27"/>
    </row>
    <row r="43" spans="1:8" x14ac:dyDescent="0.35">
      <c r="A43" s="24"/>
      <c r="B43" s="25"/>
      <c r="C43" s="25"/>
      <c r="D43" s="26"/>
      <c r="E43" s="25"/>
      <c r="F43" s="25"/>
      <c r="G43" s="26"/>
      <c r="H43" s="27"/>
    </row>
    <row r="44" spans="1:8" x14ac:dyDescent="0.35">
      <c r="A44" s="24" t="s">
        <v>119</v>
      </c>
      <c r="B44" s="25"/>
      <c r="C44" s="25"/>
      <c r="D44" s="25"/>
      <c r="E44" s="25"/>
      <c r="F44" s="25"/>
      <c r="G44" s="26"/>
      <c r="H44" s="27"/>
    </row>
    <row r="45" spans="1:8" x14ac:dyDescent="0.35">
      <c r="A45" s="20" t="s">
        <v>120</v>
      </c>
      <c r="B45" s="25"/>
      <c r="C45" s="25"/>
      <c r="D45" s="25"/>
      <c r="E45" s="25"/>
      <c r="F45" s="30">
        <f>E38</f>
        <v>0</v>
      </c>
      <c r="G45" s="26"/>
      <c r="H45" s="27"/>
    </row>
    <row r="46" spans="1:8" x14ac:dyDescent="0.35">
      <c r="A46" s="20" t="s">
        <v>148</v>
      </c>
      <c r="B46" s="25"/>
      <c r="C46" s="25"/>
      <c r="D46" s="25"/>
      <c r="E46" s="25"/>
      <c r="F46" s="30">
        <f>F14</f>
        <v>0</v>
      </c>
      <c r="G46" s="26"/>
      <c r="H46" s="27"/>
    </row>
    <row r="47" spans="1:8" x14ac:dyDescent="0.35">
      <c r="A47" s="20" t="s">
        <v>155</v>
      </c>
      <c r="B47" s="25"/>
      <c r="C47" s="25"/>
      <c r="D47" s="25"/>
      <c r="E47" s="25"/>
      <c r="F47" s="30">
        <f>E18</f>
        <v>0</v>
      </c>
      <c r="G47" s="26"/>
      <c r="H47" s="27"/>
    </row>
    <row r="48" spans="1:8" x14ac:dyDescent="0.35">
      <c r="A48" s="24" t="s">
        <v>121</v>
      </c>
      <c r="B48" s="25"/>
      <c r="C48" s="25"/>
      <c r="D48" s="25"/>
      <c r="E48" s="25"/>
      <c r="F48" s="36">
        <f>F45-F46-F47</f>
        <v>0</v>
      </c>
      <c r="G48" s="26"/>
      <c r="H48" s="27"/>
    </row>
    <row r="49" spans="1:9" x14ac:dyDescent="0.35">
      <c r="A49" s="20"/>
      <c r="B49" s="25"/>
      <c r="C49" s="25"/>
      <c r="D49" s="25"/>
      <c r="E49" s="25"/>
      <c r="F49" s="25"/>
      <c r="G49" s="26"/>
      <c r="H49" s="27"/>
    </row>
    <row r="50" spans="1:9" x14ac:dyDescent="0.35">
      <c r="A50" s="24" t="s">
        <v>122</v>
      </c>
      <c r="B50" s="25"/>
      <c r="C50" s="25"/>
      <c r="D50" s="25"/>
      <c r="E50" s="25"/>
      <c r="F50" s="25"/>
      <c r="G50" s="26"/>
      <c r="H50" s="27"/>
    </row>
    <row r="51" spans="1:9" ht="24" x14ac:dyDescent="0.35">
      <c r="A51" s="20" t="s">
        <v>123</v>
      </c>
      <c r="B51" s="25"/>
      <c r="C51" s="25"/>
      <c r="D51" s="25"/>
      <c r="E51" s="25"/>
      <c r="F51" s="30" t="e">
        <f>SUM(F48/C7)</f>
        <v>#DIV/0!</v>
      </c>
      <c r="G51" s="26" t="s">
        <v>100</v>
      </c>
      <c r="H51" s="27" t="s">
        <v>124</v>
      </c>
    </row>
    <row r="52" spans="1:9" x14ac:dyDescent="0.35">
      <c r="A52" s="20"/>
      <c r="B52" s="25"/>
      <c r="C52" s="25"/>
      <c r="D52" s="25"/>
      <c r="E52" s="25"/>
      <c r="F52" s="30">
        <v>0.01</v>
      </c>
      <c r="G52" s="26" t="s">
        <v>100</v>
      </c>
      <c r="H52" s="27" t="s">
        <v>125</v>
      </c>
      <c r="I52" s="46"/>
    </row>
    <row r="53" spans="1:9" x14ac:dyDescent="0.35">
      <c r="A53" s="20"/>
      <c r="B53" s="25"/>
      <c r="C53" s="25"/>
      <c r="D53" s="25"/>
      <c r="E53" s="29"/>
      <c r="F53" s="30" t="e">
        <f>F52-ABS(F51)</f>
        <v>#DIV/0!</v>
      </c>
      <c r="G53" s="26" t="s">
        <v>100</v>
      </c>
      <c r="H53" s="27" t="s">
        <v>121</v>
      </c>
    </row>
    <row r="54" spans="1:9" x14ac:dyDescent="0.35">
      <c r="A54" s="20"/>
      <c r="B54" s="25"/>
      <c r="C54" s="25"/>
      <c r="D54" s="25"/>
      <c r="E54" s="29"/>
      <c r="F54" s="25"/>
      <c r="G54" s="26"/>
      <c r="H54" s="27"/>
    </row>
    <row r="55" spans="1:9" x14ac:dyDescent="0.35">
      <c r="A55" s="33"/>
      <c r="B55" s="35"/>
      <c r="C55" s="35"/>
      <c r="D55" s="35"/>
      <c r="E55" s="35"/>
      <c r="F55" s="35"/>
      <c r="G55" s="37"/>
      <c r="H55" s="38"/>
    </row>
  </sheetData>
  <mergeCells count="29">
    <mergeCell ref="IG2:IL2"/>
    <mergeCell ref="IM2:IR2"/>
    <mergeCell ref="IS2:IV2"/>
    <mergeCell ref="A5:E5"/>
    <mergeCell ref="A31:H31"/>
    <mergeCell ref="GW2:HB2"/>
    <mergeCell ref="HC2:HH2"/>
    <mergeCell ref="HI2:HN2"/>
    <mergeCell ref="HO2:HT2"/>
    <mergeCell ref="HU2:HZ2"/>
    <mergeCell ref="IA2:IF2"/>
    <mergeCell ref="FM2:FR2"/>
    <mergeCell ref="FS2:FX2"/>
    <mergeCell ref="FY2:GD2"/>
    <mergeCell ref="GE2:GJ2"/>
    <mergeCell ref="GK2:GP2"/>
    <mergeCell ref="GQ2:GV2"/>
    <mergeCell ref="EC2:EH2"/>
    <mergeCell ref="EI2:EN2"/>
    <mergeCell ref="EO2:ET2"/>
    <mergeCell ref="EU2:EZ2"/>
    <mergeCell ref="FA2:FF2"/>
    <mergeCell ref="FG2:FL2"/>
    <mergeCell ref="DW2:EB2"/>
    <mergeCell ref="A2:F2"/>
    <mergeCell ref="CY2:DD2"/>
    <mergeCell ref="DE2:DJ2"/>
    <mergeCell ref="DK2:DP2"/>
    <mergeCell ref="DQ2:DV2"/>
  </mergeCells>
  <phoneticPr fontId="19" type="noConversion"/>
  <conditionalFormatting sqref="F53">
    <cfRule type="cellIs" dxfId="9" priority="1" stopIfTrue="1" operator="greaterThanOrEqual">
      <formula>$F$52</formula>
    </cfRule>
    <cfRule type="cellIs" dxfId="8" priority="2" stopIfTrue="1" operator="lessThan">
      <formula>$F$52</formula>
    </cfRule>
  </conditionalFormatting>
  <pageMargins left="0.70000000000000007" right="0.70000000000000007" top="0.75" bottom="0.75" header="0.30000000000000004" footer="0.3000000000000000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A2FF-3E6D-4F9D-9F4A-FB597F2D26C5}">
  <sheetPr>
    <pageSetUpPr fitToPage="1"/>
  </sheetPr>
  <dimension ref="A1:IV55"/>
  <sheetViews>
    <sheetView topLeftCell="D30" zoomScaleNormal="100" workbookViewId="0">
      <selection activeCell="F24" sqref="F24"/>
    </sheetView>
  </sheetViews>
  <sheetFormatPr defaultRowHeight="14.5" x14ac:dyDescent="0.35"/>
  <cols>
    <col min="1" max="1" width="49.26953125" customWidth="1"/>
    <col min="2" max="2" width="11.54296875" customWidth="1"/>
    <col min="3" max="3" width="13.1796875" bestFit="1" customWidth="1"/>
    <col min="4" max="4" width="15.54296875" bestFit="1" customWidth="1"/>
    <col min="5" max="5" width="14.54296875" bestFit="1" customWidth="1"/>
    <col min="6" max="6" width="19.453125" bestFit="1" customWidth="1"/>
    <col min="8" max="8" width="67.1796875" bestFit="1" customWidth="1"/>
  </cols>
  <sheetData>
    <row r="1" spans="1:256" ht="18.5" x14ac:dyDescent="0.45">
      <c r="A1" s="76" t="s">
        <v>91</v>
      </c>
      <c r="B1" s="75"/>
      <c r="C1" s="75"/>
      <c r="D1" s="75"/>
      <c r="E1" s="75"/>
      <c r="F1" s="75"/>
      <c r="G1" s="75"/>
      <c r="H1" s="77"/>
    </row>
    <row r="2" spans="1:256" x14ac:dyDescent="0.35">
      <c r="A2" s="132" t="s">
        <v>1</v>
      </c>
      <c r="B2" s="132"/>
      <c r="C2" s="132"/>
      <c r="D2" s="132"/>
      <c r="E2" s="132"/>
      <c r="F2" s="132"/>
      <c r="G2" s="74"/>
      <c r="H2" s="78"/>
      <c r="CY2" s="133"/>
      <c r="CZ2" s="133"/>
      <c r="DA2" s="133"/>
      <c r="DB2" s="133"/>
      <c r="DC2" s="133"/>
      <c r="DD2" s="133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4"/>
      <c r="IT2" s="134"/>
      <c r="IU2" s="134"/>
      <c r="IV2" s="134"/>
    </row>
    <row r="3" spans="1:256" x14ac:dyDescent="0.35">
      <c r="A3" s="62"/>
      <c r="B3" s="62"/>
      <c r="C3" s="62"/>
      <c r="D3" s="62"/>
      <c r="E3" s="62"/>
      <c r="F3" s="62"/>
      <c r="G3" s="74"/>
      <c r="H3" s="79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5">
      <c r="A4" s="14" t="s">
        <v>92</v>
      </c>
      <c r="B4" s="15" t="s">
        <v>126</v>
      </c>
      <c r="C4" s="16"/>
      <c r="D4" s="16"/>
      <c r="E4" s="16"/>
      <c r="F4" s="16"/>
      <c r="G4" s="16"/>
      <c r="H4" s="17"/>
    </row>
    <row r="5" spans="1:256" x14ac:dyDescent="0.35">
      <c r="A5" s="135"/>
      <c r="B5" s="135"/>
      <c r="C5" s="135"/>
      <c r="D5" s="135"/>
      <c r="E5" s="135"/>
      <c r="F5" s="18"/>
      <c r="G5" s="18"/>
      <c r="H5" s="19"/>
    </row>
    <row r="6" spans="1:256" ht="35.5" x14ac:dyDescent="0.35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5">
      <c r="A7" s="24" t="s">
        <v>95</v>
      </c>
      <c r="B7" s="120">
        <f>Bijlage_1!$C$21</f>
        <v>0</v>
      </c>
      <c r="C7" s="120">
        <f>Bijlage_1!$D$21</f>
        <v>0</v>
      </c>
      <c r="D7" s="111">
        <f>Bijlage_1!$E$21</f>
        <v>0</v>
      </c>
      <c r="E7" s="111">
        <f>Bijlage_1!$F$21</f>
        <v>0</v>
      </c>
      <c r="F7" s="25"/>
      <c r="G7" s="26"/>
      <c r="H7" s="27"/>
    </row>
    <row r="8" spans="1:256" x14ac:dyDescent="0.35">
      <c r="A8" s="20"/>
      <c r="B8" s="25"/>
      <c r="C8" s="25"/>
      <c r="D8" s="25"/>
      <c r="E8" s="25"/>
      <c r="F8" s="28"/>
      <c r="G8" s="26"/>
      <c r="H8" s="27"/>
    </row>
    <row r="9" spans="1:256" x14ac:dyDescent="0.35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5">
      <c r="A10" s="20" t="s">
        <v>97</v>
      </c>
      <c r="B10" s="29"/>
      <c r="C10" s="25"/>
      <c r="D10" s="25"/>
      <c r="E10" s="25"/>
      <c r="F10" s="108">
        <f>SUM($B$7*115%)</f>
        <v>0</v>
      </c>
      <c r="G10" s="26"/>
      <c r="H10" s="27"/>
    </row>
    <row r="11" spans="1:256" x14ac:dyDescent="0.35">
      <c r="A11" s="31" t="s">
        <v>98</v>
      </c>
      <c r="B11" s="25"/>
      <c r="C11" s="25"/>
      <c r="D11" s="25"/>
      <c r="E11" s="25"/>
      <c r="F11" s="107">
        <f>ROUNDDOWN($F$10,2)</f>
        <v>0</v>
      </c>
      <c r="G11" s="26" t="s">
        <v>99</v>
      </c>
      <c r="H11" s="27" t="s">
        <v>151</v>
      </c>
    </row>
    <row r="12" spans="1:256" x14ac:dyDescent="0.35">
      <c r="A12" s="20"/>
      <c r="B12" s="25"/>
      <c r="C12" s="25"/>
      <c r="D12" s="25"/>
      <c r="E12" s="25"/>
      <c r="F12" s="25"/>
      <c r="G12" s="25"/>
      <c r="H12" s="27"/>
    </row>
    <row r="13" spans="1:256" x14ac:dyDescent="0.35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5">
      <c r="A14" s="20" t="s">
        <v>153</v>
      </c>
      <c r="B14" s="29"/>
      <c r="C14" s="25"/>
      <c r="D14" s="25"/>
      <c r="E14" s="25"/>
      <c r="F14" s="80">
        <f>SUM(C7*D7)</f>
        <v>0</v>
      </c>
      <c r="G14" s="26" t="s">
        <v>100</v>
      </c>
      <c r="H14" s="27" t="s">
        <v>152</v>
      </c>
    </row>
    <row r="15" spans="1:256" ht="28.5" customHeight="1" x14ac:dyDescent="0.35">
      <c r="A15" s="20" t="s">
        <v>154</v>
      </c>
      <c r="B15" s="25"/>
      <c r="C15" s="25"/>
      <c r="D15" s="25"/>
      <c r="E15" s="25"/>
      <c r="F15" s="80">
        <f>SUM(C7*D7)*3</f>
        <v>0</v>
      </c>
      <c r="G15" s="26" t="s">
        <v>100</v>
      </c>
      <c r="H15" s="27" t="s">
        <v>149</v>
      </c>
    </row>
    <row r="16" spans="1:256" x14ac:dyDescent="0.35">
      <c r="A16" s="31" t="s">
        <v>98</v>
      </c>
      <c r="B16" s="25"/>
      <c r="C16" s="25"/>
      <c r="D16" s="25"/>
      <c r="E16" s="25"/>
      <c r="F16" s="81">
        <f>ROUNDDOWN($F$15,2)</f>
        <v>0</v>
      </c>
      <c r="G16" s="26" t="s">
        <v>100</v>
      </c>
      <c r="H16" s="27" t="s">
        <v>150</v>
      </c>
    </row>
    <row r="17" spans="1:8" x14ac:dyDescent="0.35">
      <c r="A17" s="20"/>
      <c r="B17" s="25"/>
      <c r="C17" s="25"/>
      <c r="D17" s="25"/>
      <c r="E17" s="25"/>
      <c r="F17" s="30"/>
      <c r="G17" s="26"/>
      <c r="H17" s="27"/>
    </row>
    <row r="18" spans="1:8" x14ac:dyDescent="0.35">
      <c r="A18" s="24" t="s">
        <v>166</v>
      </c>
      <c r="B18" s="120">
        <f>Bijlage_1!C13</f>
        <v>0</v>
      </c>
      <c r="C18" s="120">
        <f>Bijlage_1!D13</f>
        <v>0</v>
      </c>
      <c r="D18" s="111">
        <f>Bijlage_1!E13</f>
        <v>0</v>
      </c>
      <c r="E18" s="111">
        <f>Bijlage_1!F13</f>
        <v>0</v>
      </c>
      <c r="F18" s="25"/>
      <c r="G18" s="26"/>
      <c r="H18" s="27"/>
    </row>
    <row r="19" spans="1:8" ht="24" x14ac:dyDescent="0.35">
      <c r="A19" s="20" t="s">
        <v>101</v>
      </c>
      <c r="B19" s="29"/>
      <c r="C19" s="25"/>
      <c r="D19" s="25"/>
      <c r="E19" s="25"/>
      <c r="F19" s="80">
        <f>C18*D18</f>
        <v>0</v>
      </c>
      <c r="G19" s="26"/>
      <c r="H19" s="27"/>
    </row>
    <row r="20" spans="1:8" x14ac:dyDescent="0.35">
      <c r="A20" s="31" t="s">
        <v>98</v>
      </c>
      <c r="B20" s="29"/>
      <c r="C20" s="25"/>
      <c r="D20" s="25"/>
      <c r="E20" s="25"/>
      <c r="F20" s="80">
        <f>ROUNDDOWN($F$19,2)</f>
        <v>0</v>
      </c>
      <c r="G20" s="26" t="s">
        <v>100</v>
      </c>
      <c r="H20" s="27" t="s">
        <v>157</v>
      </c>
    </row>
    <row r="21" spans="1:8" x14ac:dyDescent="0.35">
      <c r="A21" s="21" t="s">
        <v>20</v>
      </c>
      <c r="B21" s="29"/>
      <c r="C21" s="25"/>
      <c r="D21" s="25"/>
      <c r="E21" s="25"/>
      <c r="F21" s="109"/>
      <c r="G21" s="26" t="s">
        <v>100</v>
      </c>
      <c r="H21" s="27" t="s">
        <v>102</v>
      </c>
    </row>
    <row r="22" spans="1:8" x14ac:dyDescent="0.35">
      <c r="A22" s="21" t="s">
        <v>21</v>
      </c>
      <c r="B22" s="29"/>
      <c r="C22" s="25"/>
      <c r="D22" s="25"/>
      <c r="E22" s="25"/>
      <c r="F22" s="109"/>
      <c r="G22" s="26" t="s">
        <v>100</v>
      </c>
      <c r="H22" s="27" t="s">
        <v>103</v>
      </c>
    </row>
    <row r="23" spans="1:8" x14ac:dyDescent="0.35">
      <c r="A23" s="21" t="s">
        <v>22</v>
      </c>
      <c r="B23" s="29"/>
      <c r="C23" s="25"/>
      <c r="D23" s="25"/>
      <c r="E23" s="25"/>
      <c r="F23" s="81">
        <f>Bijlage_1!F6</f>
        <v>0</v>
      </c>
      <c r="G23" s="26" t="s">
        <v>100</v>
      </c>
      <c r="H23" s="27" t="s">
        <v>104</v>
      </c>
    </row>
    <row r="24" spans="1:8" x14ac:dyDescent="0.35">
      <c r="A24" s="21" t="s">
        <v>23</v>
      </c>
      <c r="B24" s="29"/>
      <c r="C24" s="25"/>
      <c r="D24" s="25"/>
      <c r="E24" s="25"/>
      <c r="F24" s="81">
        <f>Bijlage_1!F13+F14</f>
        <v>0</v>
      </c>
      <c r="G24" s="26" t="s">
        <v>99</v>
      </c>
      <c r="H24" s="27" t="s">
        <v>159</v>
      </c>
    </row>
    <row r="25" spans="1:8" x14ac:dyDescent="0.35">
      <c r="A25" s="21" t="s">
        <v>146</v>
      </c>
      <c r="B25" s="29"/>
      <c r="C25" s="25"/>
      <c r="D25" s="25"/>
      <c r="E25" s="25"/>
      <c r="F25" s="81">
        <f>F24</f>
        <v>0</v>
      </c>
      <c r="G25" s="26" t="s">
        <v>99</v>
      </c>
      <c r="H25" s="27" t="s">
        <v>160</v>
      </c>
    </row>
    <row r="26" spans="1:8" x14ac:dyDescent="0.35">
      <c r="A26" s="21" t="s">
        <v>147</v>
      </c>
      <c r="B26" s="29"/>
      <c r="C26" s="25"/>
      <c r="D26" s="25"/>
      <c r="E26" s="25"/>
      <c r="F26" s="81">
        <f>F24</f>
        <v>0</v>
      </c>
      <c r="G26" s="26" t="s">
        <v>99</v>
      </c>
      <c r="H26" s="27" t="s">
        <v>174</v>
      </c>
    </row>
    <row r="27" spans="1:8" x14ac:dyDescent="0.35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5" x14ac:dyDescent="0.35">
      <c r="A28" s="33" t="s">
        <v>106</v>
      </c>
      <c r="B28" s="34"/>
      <c r="C28" s="35"/>
      <c r="D28" s="35"/>
      <c r="E28" s="35"/>
      <c r="F28" s="103">
        <f>F26+F25+F24+F23+F22+F21</f>
        <v>0</v>
      </c>
      <c r="G28" s="37" t="s">
        <v>99</v>
      </c>
      <c r="H28" s="38" t="s">
        <v>161</v>
      </c>
    </row>
    <row r="29" spans="1:8" x14ac:dyDescent="0.35">
      <c r="A29" s="39"/>
      <c r="B29" s="40"/>
      <c r="C29" s="39"/>
      <c r="D29" s="39"/>
      <c r="E29" s="39"/>
      <c r="F29" s="39"/>
      <c r="G29" s="41"/>
      <c r="H29" s="39"/>
    </row>
    <row r="30" spans="1:8" x14ac:dyDescent="0.35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5">
      <c r="A31" s="136" t="s">
        <v>108</v>
      </c>
      <c r="B31" s="136"/>
      <c r="C31" s="136"/>
      <c r="D31" s="136"/>
      <c r="E31" s="136"/>
      <c r="F31" s="136"/>
      <c r="G31" s="136"/>
      <c r="H31" s="136"/>
    </row>
    <row r="32" spans="1:8" x14ac:dyDescent="0.35">
      <c r="A32" s="44"/>
      <c r="B32" s="44"/>
      <c r="C32" s="44"/>
      <c r="D32" s="44"/>
      <c r="E32" s="44"/>
      <c r="F32" s="44"/>
      <c r="G32" s="44"/>
      <c r="H32" s="43"/>
    </row>
    <row r="33" spans="1:8" x14ac:dyDescent="0.35">
      <c r="A33" s="45" t="s">
        <v>109</v>
      </c>
      <c r="B33" s="44"/>
      <c r="C33" s="104" t="s">
        <v>110</v>
      </c>
      <c r="D33" s="104" t="s">
        <v>111</v>
      </c>
      <c r="E33" s="104" t="s">
        <v>112</v>
      </c>
      <c r="F33" s="47" t="s">
        <v>94</v>
      </c>
      <c r="G33" s="44"/>
      <c r="H33" s="43"/>
    </row>
    <row r="34" spans="1:8" x14ac:dyDescent="0.35">
      <c r="A34" s="20" t="s">
        <v>162</v>
      </c>
      <c r="B34" s="44"/>
      <c r="C34" s="114"/>
      <c r="D34" s="112"/>
      <c r="E34" s="112"/>
      <c r="F34" s="44"/>
      <c r="G34" s="44"/>
      <c r="H34" s="43"/>
    </row>
    <row r="35" spans="1:8" x14ac:dyDescent="0.35">
      <c r="A35" s="5" t="s">
        <v>163</v>
      </c>
      <c r="B35" s="44"/>
      <c r="C35" s="114"/>
      <c r="D35" s="112"/>
      <c r="E35" s="112"/>
      <c r="F35" s="44"/>
      <c r="G35" s="44"/>
      <c r="H35" s="43"/>
    </row>
    <row r="36" spans="1:8" x14ac:dyDescent="0.35">
      <c r="A36" s="20" t="s">
        <v>127</v>
      </c>
      <c r="B36" s="29"/>
      <c r="C36" s="115"/>
      <c r="D36" s="113"/>
      <c r="E36" s="113"/>
      <c r="F36" s="25"/>
      <c r="G36" s="26"/>
      <c r="H36" s="27"/>
    </row>
    <row r="37" spans="1:8" x14ac:dyDescent="0.35">
      <c r="A37" s="5" t="s">
        <v>128</v>
      </c>
      <c r="B37" s="25"/>
      <c r="C37" s="115"/>
      <c r="D37" s="113"/>
      <c r="E37" s="113"/>
      <c r="F37" s="25"/>
      <c r="G37" s="26"/>
      <c r="H37" s="27"/>
    </row>
    <row r="38" spans="1:8" x14ac:dyDescent="0.35">
      <c r="A38" s="24" t="s">
        <v>115</v>
      </c>
      <c r="B38" s="25"/>
      <c r="C38" s="105">
        <f>SUM(C34:C37)</f>
        <v>0</v>
      </c>
      <c r="D38" s="106">
        <f>SUM(D34:D37)</f>
        <v>0</v>
      </c>
      <c r="E38" s="106">
        <f>SUM(E34:E37)</f>
        <v>0</v>
      </c>
      <c r="F38" s="25"/>
      <c r="G38" s="26"/>
      <c r="H38" s="27"/>
    </row>
    <row r="39" spans="1:8" x14ac:dyDescent="0.35">
      <c r="A39" s="20"/>
      <c r="B39" s="25"/>
      <c r="C39" s="25"/>
      <c r="D39" s="25"/>
      <c r="E39" s="25"/>
      <c r="F39" s="25"/>
      <c r="G39" s="26"/>
      <c r="H39" s="27"/>
    </row>
    <row r="40" spans="1:8" x14ac:dyDescent="0.35">
      <c r="A40" s="20"/>
      <c r="B40" s="25"/>
      <c r="C40" s="25"/>
      <c r="D40" s="25"/>
      <c r="E40" s="25"/>
      <c r="F40" s="25"/>
      <c r="G40" s="26"/>
      <c r="H40" s="27"/>
    </row>
    <row r="41" spans="1:8" x14ac:dyDescent="0.35">
      <c r="A41" s="24" t="s">
        <v>116</v>
      </c>
      <c r="B41" s="25"/>
      <c r="C41" s="25"/>
      <c r="D41" s="25"/>
      <c r="E41" s="25"/>
      <c r="F41" s="25"/>
      <c r="G41" s="26"/>
      <c r="H41" s="27" t="s">
        <v>117</v>
      </c>
    </row>
    <row r="42" spans="1:8" ht="24" x14ac:dyDescent="0.35">
      <c r="A42" s="20" t="s">
        <v>118</v>
      </c>
      <c r="B42" s="25"/>
      <c r="C42" s="25"/>
      <c r="D42" s="25"/>
      <c r="E42" s="25"/>
      <c r="F42" s="36" t="e">
        <f>SUM(E38/C38)</f>
        <v>#DIV/0!</v>
      </c>
      <c r="G42" s="26"/>
      <c r="H42" s="27"/>
    </row>
    <row r="43" spans="1:8" x14ac:dyDescent="0.35">
      <c r="A43" s="24"/>
      <c r="B43" s="25"/>
      <c r="C43" s="25"/>
      <c r="D43" s="26"/>
      <c r="E43" s="25"/>
      <c r="F43" s="25"/>
      <c r="G43" s="26"/>
      <c r="H43" s="27"/>
    </row>
    <row r="44" spans="1:8" x14ac:dyDescent="0.35">
      <c r="A44" s="24" t="s">
        <v>119</v>
      </c>
      <c r="B44" s="25"/>
      <c r="C44" s="25"/>
      <c r="D44" s="25"/>
      <c r="E44" s="25"/>
      <c r="F44" s="25"/>
      <c r="G44" s="26"/>
      <c r="H44" s="27"/>
    </row>
    <row r="45" spans="1:8" x14ac:dyDescent="0.35">
      <c r="A45" s="20" t="s">
        <v>120</v>
      </c>
      <c r="B45" s="25"/>
      <c r="C45" s="25"/>
      <c r="D45" s="25"/>
      <c r="E45" s="25"/>
      <c r="F45" s="30">
        <f>E38</f>
        <v>0</v>
      </c>
      <c r="G45" s="26"/>
      <c r="H45" s="27"/>
    </row>
    <row r="46" spans="1:8" x14ac:dyDescent="0.35">
      <c r="A46" s="20" t="s">
        <v>169</v>
      </c>
      <c r="B46" s="25"/>
      <c r="C46" s="25"/>
      <c r="D46" s="25"/>
      <c r="E46" s="25"/>
      <c r="F46" s="30">
        <f>E18</f>
        <v>0</v>
      </c>
      <c r="G46" s="26"/>
      <c r="H46" s="27"/>
    </row>
    <row r="47" spans="1:8" x14ac:dyDescent="0.35">
      <c r="A47" s="20" t="s">
        <v>148</v>
      </c>
      <c r="B47" s="25"/>
      <c r="C47" s="25"/>
      <c r="D47" s="25"/>
      <c r="E47" s="25"/>
      <c r="F47" s="30">
        <f>F14</f>
        <v>0</v>
      </c>
      <c r="G47" s="26"/>
      <c r="H47" s="27"/>
    </row>
    <row r="48" spans="1:8" x14ac:dyDescent="0.35">
      <c r="A48" s="24" t="s">
        <v>121</v>
      </c>
      <c r="B48" s="25"/>
      <c r="C48" s="25"/>
      <c r="D48" s="25"/>
      <c r="E48" s="25"/>
      <c r="F48" s="36">
        <f>F45-F46-F47</f>
        <v>0</v>
      </c>
      <c r="G48" s="26"/>
      <c r="H48" s="27"/>
    </row>
    <row r="49" spans="1:9" x14ac:dyDescent="0.35">
      <c r="A49" s="20"/>
      <c r="B49" s="25"/>
      <c r="C49" s="25"/>
      <c r="D49" s="25"/>
      <c r="E49" s="25"/>
      <c r="F49" s="25"/>
      <c r="G49" s="26"/>
      <c r="H49" s="27"/>
    </row>
    <row r="50" spans="1:9" x14ac:dyDescent="0.35">
      <c r="A50" s="24" t="s">
        <v>122</v>
      </c>
      <c r="B50" s="25"/>
      <c r="C50" s="25"/>
      <c r="D50" s="25"/>
      <c r="E50" s="25"/>
      <c r="F50" s="25"/>
      <c r="G50" s="26"/>
      <c r="H50" s="27"/>
    </row>
    <row r="51" spans="1:9" ht="24" x14ac:dyDescent="0.35">
      <c r="A51" s="20" t="s">
        <v>123</v>
      </c>
      <c r="B51" s="25"/>
      <c r="C51" s="25"/>
      <c r="D51" s="25"/>
      <c r="E51" s="25"/>
      <c r="F51" s="30" t="e">
        <f>SUM(F48/C7)</f>
        <v>#DIV/0!</v>
      </c>
      <c r="G51" s="26" t="s">
        <v>100</v>
      </c>
      <c r="H51" s="27" t="s">
        <v>124</v>
      </c>
    </row>
    <row r="52" spans="1:9" x14ac:dyDescent="0.35">
      <c r="A52" s="20"/>
      <c r="B52" s="25"/>
      <c r="C52" s="25"/>
      <c r="D52" s="25"/>
      <c r="E52" s="25"/>
      <c r="F52" s="30">
        <v>0.01</v>
      </c>
      <c r="G52" s="26" t="s">
        <v>100</v>
      </c>
      <c r="H52" s="27" t="s">
        <v>125</v>
      </c>
      <c r="I52" s="46"/>
    </row>
    <row r="53" spans="1:9" x14ac:dyDescent="0.35">
      <c r="A53" s="20"/>
      <c r="B53" s="25"/>
      <c r="C53" s="25"/>
      <c r="D53" s="25"/>
      <c r="E53" s="29"/>
      <c r="F53" s="30" t="e">
        <f>F52-ABS(F51)</f>
        <v>#DIV/0!</v>
      </c>
      <c r="G53" s="26" t="s">
        <v>100</v>
      </c>
      <c r="H53" s="27" t="s">
        <v>121</v>
      </c>
    </row>
    <row r="54" spans="1:9" x14ac:dyDescent="0.35">
      <c r="A54" s="20"/>
      <c r="B54" s="25"/>
      <c r="C54" s="25"/>
      <c r="D54" s="25"/>
      <c r="E54" s="29"/>
      <c r="F54" s="25"/>
      <c r="G54" s="26"/>
      <c r="H54" s="27"/>
    </row>
    <row r="55" spans="1:9" x14ac:dyDescent="0.35">
      <c r="A55" s="33"/>
      <c r="B55" s="35"/>
      <c r="C55" s="35"/>
      <c r="D55" s="35"/>
      <c r="E55" s="35"/>
      <c r="F55" s="35"/>
      <c r="G55" s="37"/>
      <c r="H55" s="38"/>
    </row>
  </sheetData>
  <mergeCells count="29">
    <mergeCell ref="IS2:IV2"/>
    <mergeCell ref="A5:E5"/>
    <mergeCell ref="A31:H31"/>
    <mergeCell ref="HO2:HT2"/>
    <mergeCell ref="HU2:HZ2"/>
    <mergeCell ref="IA2:IF2"/>
    <mergeCell ref="IG2:IL2"/>
    <mergeCell ref="IM2:IR2"/>
    <mergeCell ref="GK2:GP2"/>
    <mergeCell ref="GQ2:GV2"/>
    <mergeCell ref="GW2:HB2"/>
    <mergeCell ref="HC2:HH2"/>
    <mergeCell ref="HI2:HN2"/>
    <mergeCell ref="FG2:FL2"/>
    <mergeCell ref="FM2:FR2"/>
    <mergeCell ref="FS2:FX2"/>
    <mergeCell ref="DW2:EB2"/>
    <mergeCell ref="FY2:GD2"/>
    <mergeCell ref="GE2:GJ2"/>
    <mergeCell ref="EC2:EH2"/>
    <mergeCell ref="EI2:EN2"/>
    <mergeCell ref="EO2:ET2"/>
    <mergeCell ref="EU2:EZ2"/>
    <mergeCell ref="FA2:FF2"/>
    <mergeCell ref="A2:F2"/>
    <mergeCell ref="CY2:DD2"/>
    <mergeCell ref="DE2:DJ2"/>
    <mergeCell ref="DK2:DP2"/>
    <mergeCell ref="DQ2:DV2"/>
  </mergeCells>
  <conditionalFormatting sqref="F53">
    <cfRule type="cellIs" dxfId="7" priority="1" stopIfTrue="1" operator="greaterThanOrEqual">
      <formula>$F$52</formula>
    </cfRule>
    <cfRule type="cellIs" dxfId="6" priority="2" stopIfTrue="1" operator="lessThan">
      <formula>$F$52</formula>
    </cfRule>
  </conditionalFormatting>
  <pageMargins left="0.70000000000000007" right="0.70000000000000007" top="0.75" bottom="0.75" header="0.30000000000000004" footer="0.30000000000000004"/>
  <pageSetup paperSize="8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E54D-784D-486A-A3E7-7576DB718744}">
  <sheetPr>
    <pageSetUpPr fitToPage="1"/>
  </sheetPr>
  <dimension ref="A1:IV55"/>
  <sheetViews>
    <sheetView topLeftCell="A15" workbookViewId="0">
      <selection activeCell="F23" sqref="F23"/>
    </sheetView>
  </sheetViews>
  <sheetFormatPr defaultRowHeight="14.5" x14ac:dyDescent="0.35"/>
  <cols>
    <col min="1" max="1" width="49.26953125" customWidth="1"/>
    <col min="2" max="2" width="11.54296875" customWidth="1"/>
    <col min="3" max="3" width="13.1796875" bestFit="1" customWidth="1"/>
    <col min="4" max="4" width="15.54296875" bestFit="1" customWidth="1"/>
    <col min="5" max="5" width="14.54296875" bestFit="1" customWidth="1"/>
    <col min="6" max="6" width="19.453125" bestFit="1" customWidth="1"/>
    <col min="8" max="8" width="67.1796875" bestFit="1" customWidth="1"/>
  </cols>
  <sheetData>
    <row r="1" spans="1:256" ht="18.5" x14ac:dyDescent="0.45">
      <c r="A1" s="76" t="s">
        <v>91</v>
      </c>
      <c r="B1" s="75"/>
      <c r="C1" s="75"/>
      <c r="D1" s="75"/>
      <c r="E1" s="75"/>
      <c r="F1" s="75"/>
      <c r="G1" s="75"/>
      <c r="H1" s="77"/>
    </row>
    <row r="2" spans="1:256" x14ac:dyDescent="0.35">
      <c r="A2" s="132" t="s">
        <v>1</v>
      </c>
      <c r="B2" s="132"/>
      <c r="C2" s="132"/>
      <c r="D2" s="132"/>
      <c r="E2" s="132"/>
      <c r="F2" s="132"/>
      <c r="G2" s="74"/>
      <c r="H2" s="78"/>
      <c r="CY2" s="133"/>
      <c r="CZ2" s="133"/>
      <c r="DA2" s="133"/>
      <c r="DB2" s="133"/>
      <c r="DC2" s="133"/>
      <c r="DD2" s="133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4"/>
      <c r="IT2" s="134"/>
      <c r="IU2" s="134"/>
      <c r="IV2" s="134"/>
    </row>
    <row r="3" spans="1:256" x14ac:dyDescent="0.35">
      <c r="A3" s="62"/>
      <c r="B3" s="62"/>
      <c r="C3" s="62"/>
      <c r="D3" s="62"/>
      <c r="E3" s="62"/>
      <c r="F3" s="62"/>
      <c r="G3" s="74"/>
      <c r="H3" s="79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5">
      <c r="A4" s="14" t="s">
        <v>92</v>
      </c>
      <c r="B4" s="15" t="s">
        <v>38</v>
      </c>
      <c r="C4" s="16"/>
      <c r="D4" s="16"/>
      <c r="E4" s="16"/>
      <c r="F4" s="16"/>
      <c r="G4" s="16"/>
      <c r="H4" s="17"/>
    </row>
    <row r="5" spans="1:256" x14ac:dyDescent="0.35">
      <c r="A5" s="135"/>
      <c r="B5" s="135"/>
      <c r="C5" s="135"/>
      <c r="D5" s="135"/>
      <c r="E5" s="135"/>
      <c r="F5" s="18"/>
      <c r="G5" s="18"/>
      <c r="H5" s="19"/>
    </row>
    <row r="6" spans="1:256" ht="35.5" x14ac:dyDescent="0.35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5">
      <c r="A7" s="24" t="s">
        <v>95</v>
      </c>
      <c r="B7" s="120">
        <f>Bijlage_1!$C$22</f>
        <v>0</v>
      </c>
      <c r="C7" s="120">
        <f>Bijlage_1!$D$22</f>
        <v>0</v>
      </c>
      <c r="D7" s="111">
        <f>Bijlage_1!$E$22</f>
        <v>0</v>
      </c>
      <c r="E7" s="111">
        <f>Bijlage_1!$F$22</f>
        <v>0</v>
      </c>
      <c r="F7" s="25"/>
      <c r="G7" s="26"/>
      <c r="H7" s="27"/>
    </row>
    <row r="8" spans="1:256" x14ac:dyDescent="0.35">
      <c r="A8" s="20"/>
      <c r="B8" s="25"/>
      <c r="C8" s="25"/>
      <c r="D8" s="25"/>
      <c r="E8" s="25"/>
      <c r="F8" s="28"/>
      <c r="G8" s="26"/>
      <c r="H8" s="27"/>
    </row>
    <row r="9" spans="1:256" x14ac:dyDescent="0.35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5">
      <c r="A10" s="20" t="s">
        <v>97</v>
      </c>
      <c r="B10" s="29"/>
      <c r="C10" s="25"/>
      <c r="D10" s="25"/>
      <c r="E10" s="25"/>
      <c r="F10" s="108">
        <f>SUM($B$7*115%)</f>
        <v>0</v>
      </c>
      <c r="G10" s="26"/>
      <c r="H10" s="27"/>
    </row>
    <row r="11" spans="1:256" x14ac:dyDescent="0.35">
      <c r="A11" s="31" t="s">
        <v>98</v>
      </c>
      <c r="B11" s="25"/>
      <c r="C11" s="25"/>
      <c r="D11" s="25"/>
      <c r="E11" s="25"/>
      <c r="F11" s="107">
        <f>ROUNDDOWN($F$10,2)</f>
        <v>0</v>
      </c>
      <c r="G11" s="26" t="s">
        <v>99</v>
      </c>
      <c r="H11" s="27" t="s">
        <v>151</v>
      </c>
    </row>
    <row r="12" spans="1:256" x14ac:dyDescent="0.35">
      <c r="A12" s="20"/>
      <c r="B12" s="25"/>
      <c r="C12" s="25"/>
      <c r="D12" s="25"/>
      <c r="E12" s="25"/>
      <c r="F12" s="25"/>
      <c r="G12" s="25"/>
      <c r="H12" s="27"/>
    </row>
    <row r="13" spans="1:256" x14ac:dyDescent="0.35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5">
      <c r="A14" s="20" t="s">
        <v>153</v>
      </c>
      <c r="B14" s="29"/>
      <c r="C14" s="25"/>
      <c r="D14" s="25"/>
      <c r="E14" s="25"/>
      <c r="F14" s="80">
        <f>SUM(C7*D7)</f>
        <v>0</v>
      </c>
      <c r="G14" s="26" t="s">
        <v>100</v>
      </c>
      <c r="H14" s="27" t="s">
        <v>152</v>
      </c>
    </row>
    <row r="15" spans="1:256" ht="28.5" customHeight="1" x14ac:dyDescent="0.35">
      <c r="A15" s="20" t="s">
        <v>154</v>
      </c>
      <c r="B15" s="25"/>
      <c r="C15" s="25"/>
      <c r="D15" s="25"/>
      <c r="E15" s="25"/>
      <c r="F15" s="80">
        <f>SUM(C7*D7)*3</f>
        <v>0</v>
      </c>
      <c r="G15" s="26" t="s">
        <v>100</v>
      </c>
      <c r="H15" s="27" t="s">
        <v>149</v>
      </c>
    </row>
    <row r="16" spans="1:256" x14ac:dyDescent="0.35">
      <c r="A16" s="31" t="s">
        <v>98</v>
      </c>
      <c r="B16" s="25"/>
      <c r="C16" s="25"/>
      <c r="D16" s="25"/>
      <c r="E16" s="25"/>
      <c r="F16" s="81">
        <f>ROUNDDOWN($F$15,2)</f>
        <v>0</v>
      </c>
      <c r="G16" s="26" t="s">
        <v>100</v>
      </c>
      <c r="H16" s="27" t="s">
        <v>150</v>
      </c>
    </row>
    <row r="17" spans="1:8" x14ac:dyDescent="0.35">
      <c r="A17" s="20"/>
      <c r="B17" s="25"/>
      <c r="C17" s="25"/>
      <c r="D17" s="25"/>
      <c r="E17" s="25"/>
      <c r="F17" s="30"/>
      <c r="G17" s="26"/>
      <c r="H17" s="27"/>
    </row>
    <row r="18" spans="1:8" x14ac:dyDescent="0.35">
      <c r="A18" s="24" t="s">
        <v>156</v>
      </c>
      <c r="B18" s="120">
        <f>Bijlage_1!C14</f>
        <v>0</v>
      </c>
      <c r="C18" s="120">
        <f>Bijlage_1!D14</f>
        <v>0</v>
      </c>
      <c r="D18" s="111">
        <f>Bijlage_1!E14</f>
        <v>0</v>
      </c>
      <c r="E18" s="111">
        <f>Bijlage_1!F14</f>
        <v>0</v>
      </c>
      <c r="F18" s="25"/>
      <c r="G18" s="26"/>
      <c r="H18" s="27"/>
    </row>
    <row r="19" spans="1:8" ht="24" x14ac:dyDescent="0.35">
      <c r="A19" s="20" t="s">
        <v>101</v>
      </c>
      <c r="B19" s="29"/>
      <c r="C19" s="25"/>
      <c r="D19" s="25"/>
      <c r="E19" s="25"/>
      <c r="F19" s="80">
        <f>C18*D18</f>
        <v>0</v>
      </c>
      <c r="G19" s="26"/>
      <c r="H19" s="27"/>
    </row>
    <row r="20" spans="1:8" x14ac:dyDescent="0.35">
      <c r="A20" s="31" t="s">
        <v>98</v>
      </c>
      <c r="B20" s="29"/>
      <c r="C20" s="25"/>
      <c r="D20" s="25"/>
      <c r="E20" s="25"/>
      <c r="F20" s="80">
        <f>ROUNDDOWN($F$19,2)</f>
        <v>0</v>
      </c>
      <c r="G20" s="26" t="s">
        <v>100</v>
      </c>
      <c r="H20" s="27" t="s">
        <v>157</v>
      </c>
    </row>
    <row r="21" spans="1:8" x14ac:dyDescent="0.35">
      <c r="A21" s="21" t="s">
        <v>20</v>
      </c>
      <c r="B21" s="29"/>
      <c r="C21" s="25"/>
      <c r="D21" s="25"/>
      <c r="E21" s="25"/>
      <c r="F21" s="109"/>
      <c r="G21" s="26" t="s">
        <v>100</v>
      </c>
      <c r="H21" s="27" t="s">
        <v>102</v>
      </c>
    </row>
    <row r="22" spans="1:8" x14ac:dyDescent="0.35">
      <c r="A22" s="21" t="s">
        <v>21</v>
      </c>
      <c r="B22" s="29"/>
      <c r="C22" s="25"/>
      <c r="D22" s="25"/>
      <c r="E22" s="25"/>
      <c r="F22" s="109"/>
      <c r="G22" s="26" t="s">
        <v>100</v>
      </c>
      <c r="H22" s="27" t="s">
        <v>103</v>
      </c>
    </row>
    <row r="23" spans="1:8" x14ac:dyDescent="0.35">
      <c r="A23" s="21" t="s">
        <v>22</v>
      </c>
      <c r="B23" s="29"/>
      <c r="C23" s="25"/>
      <c r="D23" s="25"/>
      <c r="E23" s="25"/>
      <c r="F23" s="81">
        <f>Bijlage_1!F7</f>
        <v>0</v>
      </c>
      <c r="G23" s="26" t="s">
        <v>100</v>
      </c>
      <c r="H23" s="27" t="s">
        <v>104</v>
      </c>
    </row>
    <row r="24" spans="1:8" x14ac:dyDescent="0.35">
      <c r="A24" s="21" t="s">
        <v>23</v>
      </c>
      <c r="B24" s="29"/>
      <c r="C24" s="25"/>
      <c r="D24" s="25"/>
      <c r="E24" s="25"/>
      <c r="F24" s="81">
        <f>Bijlage_1!F14+F14</f>
        <v>0</v>
      </c>
      <c r="G24" s="26" t="s">
        <v>99</v>
      </c>
      <c r="H24" s="27" t="s">
        <v>159</v>
      </c>
    </row>
    <row r="25" spans="1:8" x14ac:dyDescent="0.35">
      <c r="A25" s="21" t="s">
        <v>146</v>
      </c>
      <c r="B25" s="29"/>
      <c r="C25" s="25"/>
      <c r="D25" s="25"/>
      <c r="E25" s="25"/>
      <c r="F25" s="81">
        <f>F24</f>
        <v>0</v>
      </c>
      <c r="G25" s="26" t="s">
        <v>99</v>
      </c>
      <c r="H25" s="27" t="s">
        <v>160</v>
      </c>
    </row>
    <row r="26" spans="1:8" x14ac:dyDescent="0.35">
      <c r="A26" s="21" t="s">
        <v>147</v>
      </c>
      <c r="B26" s="29"/>
      <c r="C26" s="25"/>
      <c r="D26" s="25"/>
      <c r="E26" s="25"/>
      <c r="F26" s="81">
        <f>F24</f>
        <v>0</v>
      </c>
      <c r="G26" s="26" t="s">
        <v>99</v>
      </c>
      <c r="H26" s="27" t="s">
        <v>174</v>
      </c>
    </row>
    <row r="27" spans="1:8" x14ac:dyDescent="0.35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5" x14ac:dyDescent="0.35">
      <c r="A28" s="33" t="s">
        <v>106</v>
      </c>
      <c r="B28" s="34"/>
      <c r="C28" s="35"/>
      <c r="D28" s="35"/>
      <c r="E28" s="35"/>
      <c r="F28" s="103">
        <f>F26+F25+F24+F23+F22+F21</f>
        <v>0</v>
      </c>
      <c r="G28" s="37" t="s">
        <v>99</v>
      </c>
      <c r="H28" s="38" t="s">
        <v>161</v>
      </c>
    </row>
    <row r="29" spans="1:8" x14ac:dyDescent="0.35">
      <c r="A29" s="39"/>
      <c r="B29" s="40"/>
      <c r="C29" s="39"/>
      <c r="D29" s="39"/>
      <c r="E29" s="39"/>
      <c r="F29" s="39"/>
      <c r="G29" s="41"/>
      <c r="H29" s="39"/>
    </row>
    <row r="30" spans="1:8" x14ac:dyDescent="0.35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5">
      <c r="A31" s="136" t="s">
        <v>108</v>
      </c>
      <c r="B31" s="136"/>
      <c r="C31" s="136"/>
      <c r="D31" s="136"/>
      <c r="E31" s="136"/>
      <c r="F31" s="136"/>
      <c r="G31" s="136"/>
      <c r="H31" s="136"/>
    </row>
    <row r="32" spans="1:8" x14ac:dyDescent="0.35">
      <c r="A32" s="44"/>
      <c r="B32" s="44"/>
      <c r="C32" s="44"/>
      <c r="D32" s="44"/>
      <c r="E32" s="44"/>
      <c r="F32" s="44"/>
      <c r="G32" s="44"/>
      <c r="H32" s="43"/>
    </row>
    <row r="33" spans="1:8" x14ac:dyDescent="0.35">
      <c r="A33" s="45" t="s">
        <v>109</v>
      </c>
      <c r="B33" s="44"/>
      <c r="C33" s="104" t="s">
        <v>110</v>
      </c>
      <c r="D33" s="104" t="s">
        <v>111</v>
      </c>
      <c r="E33" s="104" t="s">
        <v>112</v>
      </c>
      <c r="F33" s="47" t="s">
        <v>94</v>
      </c>
      <c r="G33" s="44"/>
      <c r="H33" s="43"/>
    </row>
    <row r="34" spans="1:8" ht="24" x14ac:dyDescent="0.35">
      <c r="A34" s="20" t="s">
        <v>167</v>
      </c>
      <c r="B34" s="44"/>
      <c r="C34" s="114"/>
      <c r="D34" s="112"/>
      <c r="E34" s="112"/>
      <c r="F34" s="44"/>
      <c r="G34" s="44"/>
      <c r="H34" s="43"/>
    </row>
    <row r="35" spans="1:8" x14ac:dyDescent="0.35">
      <c r="A35" s="5" t="s">
        <v>168</v>
      </c>
      <c r="B35" s="44"/>
      <c r="C35" s="114"/>
      <c r="D35" s="112"/>
      <c r="E35" s="112"/>
      <c r="F35" s="44"/>
      <c r="G35" s="44"/>
      <c r="H35" s="43"/>
    </row>
    <row r="36" spans="1:8" ht="24" x14ac:dyDescent="0.35">
      <c r="A36" s="20" t="s">
        <v>113</v>
      </c>
      <c r="B36" s="29"/>
      <c r="C36" s="115"/>
      <c r="D36" s="113"/>
      <c r="E36" s="113"/>
      <c r="F36" s="25"/>
      <c r="G36" s="26"/>
      <c r="H36" s="27"/>
    </row>
    <row r="37" spans="1:8" x14ac:dyDescent="0.35">
      <c r="A37" s="5" t="s">
        <v>129</v>
      </c>
      <c r="B37" s="25"/>
      <c r="C37" s="115"/>
      <c r="D37" s="113"/>
      <c r="E37" s="113"/>
      <c r="F37" s="25"/>
      <c r="G37" s="26"/>
      <c r="H37" s="27"/>
    </row>
    <row r="38" spans="1:8" x14ac:dyDescent="0.35">
      <c r="A38" s="24" t="s">
        <v>115</v>
      </c>
      <c r="B38" s="25"/>
      <c r="C38" s="105">
        <f>SUM(C34:C37)</f>
        <v>0</v>
      </c>
      <c r="D38" s="36">
        <f>SUM(D34:D37)</f>
        <v>0</v>
      </c>
      <c r="E38" s="36">
        <f>SUM(E34:E37)</f>
        <v>0</v>
      </c>
      <c r="F38" s="25"/>
      <c r="G38" s="26"/>
      <c r="H38" s="27"/>
    </row>
    <row r="39" spans="1:8" x14ac:dyDescent="0.35">
      <c r="A39" s="20"/>
      <c r="B39" s="25"/>
      <c r="C39" s="25"/>
      <c r="D39" s="25"/>
      <c r="E39" s="25"/>
      <c r="F39" s="25"/>
      <c r="G39" s="26"/>
      <c r="H39" s="27"/>
    </row>
    <row r="40" spans="1:8" x14ac:dyDescent="0.35">
      <c r="A40" s="20"/>
      <c r="B40" s="25"/>
      <c r="C40" s="25"/>
      <c r="D40" s="25"/>
      <c r="E40" s="25"/>
      <c r="F40" s="25"/>
      <c r="G40" s="26"/>
      <c r="H40" s="27"/>
    </row>
    <row r="41" spans="1:8" x14ac:dyDescent="0.35">
      <c r="A41" s="24" t="s">
        <v>116</v>
      </c>
      <c r="B41" s="25"/>
      <c r="C41" s="25"/>
      <c r="D41" s="25"/>
      <c r="E41" s="25"/>
      <c r="F41" s="25"/>
      <c r="G41" s="26"/>
      <c r="H41" s="27" t="s">
        <v>117</v>
      </c>
    </row>
    <row r="42" spans="1:8" ht="24" x14ac:dyDescent="0.35">
      <c r="A42" s="20" t="s">
        <v>118</v>
      </c>
      <c r="B42" s="25"/>
      <c r="C42" s="25"/>
      <c r="D42" s="25"/>
      <c r="E42" s="25"/>
      <c r="F42" s="36" t="e">
        <f>SUM(E38/C38)</f>
        <v>#DIV/0!</v>
      </c>
      <c r="G42" s="26"/>
      <c r="H42" s="27"/>
    </row>
    <row r="43" spans="1:8" x14ac:dyDescent="0.35">
      <c r="A43" s="24"/>
      <c r="B43" s="25"/>
      <c r="C43" s="25"/>
      <c r="D43" s="26"/>
      <c r="E43" s="25"/>
      <c r="F43" s="25"/>
      <c r="G43" s="26"/>
      <c r="H43" s="27"/>
    </row>
    <row r="44" spans="1:8" x14ac:dyDescent="0.35">
      <c r="A44" s="24" t="s">
        <v>119</v>
      </c>
      <c r="B44" s="25"/>
      <c r="C44" s="25"/>
      <c r="D44" s="25"/>
      <c r="E44" s="25"/>
      <c r="F44" s="25"/>
      <c r="G44" s="26"/>
      <c r="H44" s="27"/>
    </row>
    <row r="45" spans="1:8" x14ac:dyDescent="0.35">
      <c r="A45" s="20" t="s">
        <v>120</v>
      </c>
      <c r="B45" s="25"/>
      <c r="C45" s="25"/>
      <c r="D45" s="25"/>
      <c r="E45" s="25"/>
      <c r="F45" s="30">
        <f>E38</f>
        <v>0</v>
      </c>
      <c r="G45" s="26"/>
      <c r="H45" s="27"/>
    </row>
    <row r="46" spans="1:8" x14ac:dyDescent="0.35">
      <c r="A46" s="20" t="s">
        <v>169</v>
      </c>
      <c r="B46" s="25"/>
      <c r="C46" s="25"/>
      <c r="D46" s="25"/>
      <c r="E46" s="25"/>
      <c r="F46" s="30">
        <f>F20</f>
        <v>0</v>
      </c>
      <c r="G46" s="26"/>
      <c r="H46" s="27"/>
    </row>
    <row r="47" spans="1:8" x14ac:dyDescent="0.35">
      <c r="A47" s="20" t="s">
        <v>148</v>
      </c>
      <c r="B47" s="25"/>
      <c r="C47" s="25"/>
      <c r="D47" s="25"/>
      <c r="E47" s="25"/>
      <c r="F47" s="30">
        <f>F14</f>
        <v>0</v>
      </c>
      <c r="G47" s="26"/>
      <c r="H47" s="27"/>
    </row>
    <row r="48" spans="1:8" x14ac:dyDescent="0.35">
      <c r="A48" s="24" t="s">
        <v>121</v>
      </c>
      <c r="B48" s="25"/>
      <c r="C48" s="25"/>
      <c r="D48" s="25"/>
      <c r="E48" s="25"/>
      <c r="F48" s="36">
        <f>F45-F46-F47</f>
        <v>0</v>
      </c>
      <c r="G48" s="26"/>
      <c r="H48" s="27"/>
    </row>
    <row r="49" spans="1:9" x14ac:dyDescent="0.35">
      <c r="A49" s="20"/>
      <c r="B49" s="25"/>
      <c r="C49" s="25"/>
      <c r="D49" s="25"/>
      <c r="E49" s="25"/>
      <c r="F49" s="25"/>
      <c r="G49" s="26"/>
      <c r="H49" s="27"/>
    </row>
    <row r="50" spans="1:9" x14ac:dyDescent="0.35">
      <c r="A50" s="24" t="s">
        <v>122</v>
      </c>
      <c r="B50" s="25"/>
      <c r="C50" s="25"/>
      <c r="D50" s="25"/>
      <c r="E50" s="25"/>
      <c r="F50" s="25"/>
      <c r="G50" s="26"/>
      <c r="H50" s="27"/>
    </row>
    <row r="51" spans="1:9" ht="24" x14ac:dyDescent="0.35">
      <c r="A51" s="20" t="s">
        <v>123</v>
      </c>
      <c r="B51" s="25"/>
      <c r="C51" s="25"/>
      <c r="D51" s="25"/>
      <c r="E51" s="25"/>
      <c r="F51" s="30" t="e">
        <f>SUM(F48/C7)</f>
        <v>#DIV/0!</v>
      </c>
      <c r="G51" s="26" t="s">
        <v>100</v>
      </c>
      <c r="H51" s="27" t="s">
        <v>124</v>
      </c>
    </row>
    <row r="52" spans="1:9" x14ac:dyDescent="0.35">
      <c r="A52" s="20"/>
      <c r="B52" s="25"/>
      <c r="C52" s="25"/>
      <c r="D52" s="25"/>
      <c r="E52" s="25"/>
      <c r="F52" s="30">
        <v>0.01</v>
      </c>
      <c r="G52" s="26" t="s">
        <v>100</v>
      </c>
      <c r="H52" s="27" t="s">
        <v>125</v>
      </c>
      <c r="I52" s="46"/>
    </row>
    <row r="53" spans="1:9" x14ac:dyDescent="0.35">
      <c r="A53" s="20"/>
      <c r="B53" s="25"/>
      <c r="C53" s="25"/>
      <c r="D53" s="25"/>
      <c r="E53" s="29"/>
      <c r="F53" s="30" t="e">
        <f>F52-ABS(F51)</f>
        <v>#DIV/0!</v>
      </c>
      <c r="G53" s="26" t="s">
        <v>100</v>
      </c>
      <c r="H53" s="27" t="s">
        <v>121</v>
      </c>
    </row>
    <row r="54" spans="1:9" x14ac:dyDescent="0.35">
      <c r="A54" s="20"/>
      <c r="B54" s="25"/>
      <c r="C54" s="25"/>
      <c r="D54" s="25"/>
      <c r="E54" s="29"/>
      <c r="F54" s="25"/>
      <c r="G54" s="26"/>
      <c r="H54" s="27"/>
    </row>
    <row r="55" spans="1:9" x14ac:dyDescent="0.35">
      <c r="A55" s="33"/>
      <c r="B55" s="35"/>
      <c r="C55" s="35"/>
      <c r="D55" s="35"/>
      <c r="E55" s="35"/>
      <c r="F55" s="35"/>
      <c r="G55" s="37"/>
      <c r="H55" s="38"/>
    </row>
  </sheetData>
  <mergeCells count="29">
    <mergeCell ref="IG2:IL2"/>
    <mergeCell ref="IM2:IR2"/>
    <mergeCell ref="IS2:IV2"/>
    <mergeCell ref="A5:E5"/>
    <mergeCell ref="A31:H31"/>
    <mergeCell ref="GW2:HB2"/>
    <mergeCell ref="HC2:HH2"/>
    <mergeCell ref="HI2:HN2"/>
    <mergeCell ref="HO2:HT2"/>
    <mergeCell ref="HU2:HZ2"/>
    <mergeCell ref="IA2:IF2"/>
    <mergeCell ref="FM2:FR2"/>
    <mergeCell ref="FS2:FX2"/>
    <mergeCell ref="FY2:GD2"/>
    <mergeCell ref="GE2:GJ2"/>
    <mergeCell ref="GK2:GP2"/>
    <mergeCell ref="GQ2:GV2"/>
    <mergeCell ref="EC2:EH2"/>
    <mergeCell ref="EI2:EN2"/>
    <mergeCell ref="EO2:ET2"/>
    <mergeCell ref="EU2:EZ2"/>
    <mergeCell ref="FA2:FF2"/>
    <mergeCell ref="FG2:FL2"/>
    <mergeCell ref="DW2:EB2"/>
    <mergeCell ref="A2:F2"/>
    <mergeCell ref="CY2:DD2"/>
    <mergeCell ref="DE2:DJ2"/>
    <mergeCell ref="DK2:DP2"/>
    <mergeCell ref="DQ2:DV2"/>
  </mergeCells>
  <conditionalFormatting sqref="F53">
    <cfRule type="cellIs" dxfId="5" priority="1" stopIfTrue="1" operator="greaterThanOrEqual">
      <formula>$F$55</formula>
    </cfRule>
    <cfRule type="cellIs" dxfId="4" priority="2" stopIfTrue="1" operator="lessThan">
      <formula>$F$55</formula>
    </cfRule>
  </conditionalFormatting>
  <pageMargins left="0.7" right="0.7" top="0.75" bottom="0.75" header="0.3" footer="0.3"/>
  <pageSetup paperSize="8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26F14-4802-4FF1-AEE1-E967B4565AF3}">
  <sheetPr>
    <pageSetUpPr fitToPage="1"/>
  </sheetPr>
  <dimension ref="A1:IV61"/>
  <sheetViews>
    <sheetView topLeftCell="A11" workbookViewId="0">
      <selection activeCell="F23" sqref="F23"/>
    </sheetView>
  </sheetViews>
  <sheetFormatPr defaultRowHeight="14.5" x14ac:dyDescent="0.35"/>
  <cols>
    <col min="1" max="1" width="51" customWidth="1"/>
    <col min="2" max="2" width="11.54296875" customWidth="1"/>
    <col min="3" max="3" width="13.1796875" bestFit="1" customWidth="1"/>
    <col min="4" max="4" width="15.54296875" bestFit="1" customWidth="1"/>
    <col min="5" max="5" width="14.54296875" bestFit="1" customWidth="1"/>
    <col min="6" max="6" width="19.453125" bestFit="1" customWidth="1"/>
    <col min="8" max="8" width="67.1796875" bestFit="1" customWidth="1"/>
  </cols>
  <sheetData>
    <row r="1" spans="1:256" ht="18.5" x14ac:dyDescent="0.45">
      <c r="A1" s="76" t="s">
        <v>91</v>
      </c>
      <c r="B1" s="75"/>
      <c r="C1" s="75"/>
      <c r="D1" s="75"/>
      <c r="E1" s="75"/>
      <c r="F1" s="75"/>
      <c r="G1" s="75"/>
      <c r="H1" s="77"/>
    </row>
    <row r="2" spans="1:256" x14ac:dyDescent="0.35">
      <c r="A2" s="132" t="s">
        <v>1</v>
      </c>
      <c r="B2" s="132"/>
      <c r="C2" s="132"/>
      <c r="D2" s="132"/>
      <c r="E2" s="132"/>
      <c r="F2" s="132"/>
      <c r="G2" s="74"/>
      <c r="H2" s="78"/>
      <c r="CY2" s="133"/>
      <c r="CZ2" s="133"/>
      <c r="DA2" s="133"/>
      <c r="DB2" s="133"/>
      <c r="DC2" s="133"/>
      <c r="DD2" s="133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4"/>
      <c r="IT2" s="134"/>
      <c r="IU2" s="134"/>
      <c r="IV2" s="134"/>
    </row>
    <row r="3" spans="1:256" x14ac:dyDescent="0.35">
      <c r="A3" s="62"/>
      <c r="B3" s="62"/>
      <c r="C3" s="62"/>
      <c r="D3" s="62"/>
      <c r="E3" s="62"/>
      <c r="F3" s="62"/>
      <c r="G3" s="74"/>
      <c r="H3" s="79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5">
      <c r="A4" s="14" t="s">
        <v>92</v>
      </c>
      <c r="B4" s="15" t="s">
        <v>43</v>
      </c>
      <c r="C4" s="16"/>
      <c r="D4" s="16"/>
      <c r="E4" s="16"/>
      <c r="F4" s="16"/>
      <c r="G4" s="16"/>
      <c r="H4" s="17"/>
    </row>
    <row r="5" spans="1:256" x14ac:dyDescent="0.35">
      <c r="A5" s="135"/>
      <c r="B5" s="135"/>
      <c r="C5" s="135"/>
      <c r="D5" s="135"/>
      <c r="E5" s="135"/>
      <c r="F5" s="18"/>
      <c r="G5" s="18"/>
      <c r="H5" s="19"/>
    </row>
    <row r="6" spans="1:256" ht="35.5" x14ac:dyDescent="0.35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5">
      <c r="A7" s="24" t="s">
        <v>95</v>
      </c>
      <c r="B7" s="120">
        <f>Bijlage_1!$C$23</f>
        <v>0</v>
      </c>
      <c r="C7" s="120">
        <f>Bijlage_1!$D$23</f>
        <v>0</v>
      </c>
      <c r="D7" s="111">
        <f>Bijlage_1!$E$23</f>
        <v>0</v>
      </c>
      <c r="E7" s="111">
        <f>Bijlage_1!$F$23</f>
        <v>0</v>
      </c>
      <c r="F7" s="25"/>
      <c r="G7" s="26"/>
      <c r="H7" s="27"/>
    </row>
    <row r="8" spans="1:256" x14ac:dyDescent="0.35">
      <c r="A8" s="20"/>
      <c r="B8" s="25"/>
      <c r="C8" s="25"/>
      <c r="D8" s="25"/>
      <c r="E8" s="25"/>
      <c r="F8" s="28"/>
      <c r="G8" s="26"/>
      <c r="H8" s="27"/>
    </row>
    <row r="9" spans="1:256" x14ac:dyDescent="0.35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5">
      <c r="A10" s="20" t="s">
        <v>97</v>
      </c>
      <c r="B10" s="29"/>
      <c r="C10" s="25"/>
      <c r="D10" s="25"/>
      <c r="E10" s="25"/>
      <c r="F10" s="108">
        <f>SUM($B$7*115%)</f>
        <v>0</v>
      </c>
      <c r="G10" s="26"/>
      <c r="H10" s="27"/>
    </row>
    <row r="11" spans="1:256" x14ac:dyDescent="0.35">
      <c r="A11" s="31" t="s">
        <v>98</v>
      </c>
      <c r="B11" s="25"/>
      <c r="C11" s="25"/>
      <c r="D11" s="25"/>
      <c r="E11" s="25"/>
      <c r="F11" s="107">
        <f>ROUNDDOWN($F$10,2)</f>
        <v>0</v>
      </c>
      <c r="G11" s="26" t="s">
        <v>99</v>
      </c>
      <c r="H11" s="27" t="s">
        <v>151</v>
      </c>
    </row>
    <row r="12" spans="1:256" x14ac:dyDescent="0.35">
      <c r="A12" s="20"/>
      <c r="B12" s="25"/>
      <c r="C12" s="25"/>
      <c r="D12" s="25"/>
      <c r="E12" s="25"/>
      <c r="F12" s="25"/>
      <c r="G12" s="25"/>
      <c r="H12" s="27"/>
    </row>
    <row r="13" spans="1:256" x14ac:dyDescent="0.35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5">
      <c r="A14" s="20" t="s">
        <v>153</v>
      </c>
      <c r="B14" s="29"/>
      <c r="C14" s="25"/>
      <c r="D14" s="25"/>
      <c r="E14" s="25"/>
      <c r="F14" s="80">
        <f>SUM(C7*D7)</f>
        <v>0</v>
      </c>
      <c r="G14" s="26" t="s">
        <v>100</v>
      </c>
      <c r="H14" s="27" t="s">
        <v>152</v>
      </c>
    </row>
    <row r="15" spans="1:256" ht="28.5" customHeight="1" x14ac:dyDescent="0.35">
      <c r="A15" s="20" t="s">
        <v>154</v>
      </c>
      <c r="B15" s="25"/>
      <c r="C15" s="25"/>
      <c r="D15" s="25"/>
      <c r="E15" s="25"/>
      <c r="F15" s="80">
        <f>SUM(C7*D7)*3</f>
        <v>0</v>
      </c>
      <c r="G15" s="26" t="s">
        <v>100</v>
      </c>
      <c r="H15" s="27" t="s">
        <v>149</v>
      </c>
    </row>
    <row r="16" spans="1:256" x14ac:dyDescent="0.35">
      <c r="A16" s="31" t="s">
        <v>98</v>
      </c>
      <c r="B16" s="25"/>
      <c r="C16" s="25"/>
      <c r="D16" s="25"/>
      <c r="E16" s="25"/>
      <c r="F16" s="81">
        <f>ROUNDDOWN($F$15,2)</f>
        <v>0</v>
      </c>
      <c r="G16" s="26" t="s">
        <v>100</v>
      </c>
      <c r="H16" s="27" t="s">
        <v>150</v>
      </c>
    </row>
    <row r="17" spans="1:8" x14ac:dyDescent="0.35">
      <c r="A17" s="20"/>
      <c r="B17" s="25"/>
      <c r="C17" s="25"/>
      <c r="D17" s="25"/>
      <c r="E17" s="25"/>
      <c r="F17" s="30"/>
      <c r="G17" s="26"/>
      <c r="H17" s="27"/>
    </row>
    <row r="18" spans="1:8" x14ac:dyDescent="0.35">
      <c r="A18" s="24" t="s">
        <v>156</v>
      </c>
      <c r="B18" s="120">
        <f>Bijlage_1!C15</f>
        <v>0</v>
      </c>
      <c r="C18" s="120">
        <f>Bijlage_1!D15</f>
        <v>0</v>
      </c>
      <c r="D18" s="111">
        <f>Bijlage_1!E15</f>
        <v>0</v>
      </c>
      <c r="E18" s="111">
        <f>Bijlage_1!F15</f>
        <v>0</v>
      </c>
      <c r="F18" s="25"/>
      <c r="G18" s="26"/>
      <c r="H18" s="27"/>
    </row>
    <row r="19" spans="1:8" ht="24" x14ac:dyDescent="0.35">
      <c r="A19" s="20" t="s">
        <v>101</v>
      </c>
      <c r="B19" s="29"/>
      <c r="C19" s="25"/>
      <c r="D19" s="25"/>
      <c r="E19" s="25"/>
      <c r="F19" s="80">
        <f>C18*D18</f>
        <v>0</v>
      </c>
      <c r="G19" s="26"/>
      <c r="H19" s="27"/>
    </row>
    <row r="20" spans="1:8" x14ac:dyDescent="0.35">
      <c r="A20" s="31" t="s">
        <v>98</v>
      </c>
      <c r="B20" s="29"/>
      <c r="C20" s="25"/>
      <c r="D20" s="25"/>
      <c r="E20" s="25"/>
      <c r="F20" s="80">
        <f>ROUNDDOWN($F$19,2)</f>
        <v>0</v>
      </c>
      <c r="G20" s="26" t="s">
        <v>100</v>
      </c>
      <c r="H20" s="27" t="s">
        <v>157</v>
      </c>
    </row>
    <row r="21" spans="1:8" x14ac:dyDescent="0.35">
      <c r="A21" s="21" t="s">
        <v>20</v>
      </c>
      <c r="B21" s="29"/>
      <c r="C21" s="25"/>
      <c r="D21" s="25"/>
      <c r="E21" s="25"/>
      <c r="F21" s="109"/>
      <c r="G21" s="26" t="s">
        <v>100</v>
      </c>
      <c r="H21" s="27" t="s">
        <v>102</v>
      </c>
    </row>
    <row r="22" spans="1:8" x14ac:dyDescent="0.35">
      <c r="A22" s="21" t="s">
        <v>21</v>
      </c>
      <c r="B22" s="29"/>
      <c r="C22" s="25"/>
      <c r="D22" s="25"/>
      <c r="E22" s="25"/>
      <c r="F22" s="109"/>
      <c r="G22" s="26" t="s">
        <v>100</v>
      </c>
      <c r="H22" s="27" t="s">
        <v>103</v>
      </c>
    </row>
    <row r="23" spans="1:8" x14ac:dyDescent="0.35">
      <c r="A23" s="21" t="s">
        <v>22</v>
      </c>
      <c r="B23" s="29"/>
      <c r="C23" s="25"/>
      <c r="D23" s="25"/>
      <c r="E23" s="25"/>
      <c r="F23" s="81">
        <f>Bijlage_1!F8</f>
        <v>0</v>
      </c>
      <c r="G23" s="26" t="s">
        <v>100</v>
      </c>
      <c r="H23" s="27" t="s">
        <v>104</v>
      </c>
    </row>
    <row r="24" spans="1:8" x14ac:dyDescent="0.35">
      <c r="A24" s="21" t="s">
        <v>23</v>
      </c>
      <c r="B24" s="29"/>
      <c r="C24" s="25"/>
      <c r="D24" s="25"/>
      <c r="E24" s="25"/>
      <c r="F24" s="81">
        <f>Bijlage_1!F15+F14</f>
        <v>0</v>
      </c>
      <c r="G24" s="26" t="s">
        <v>99</v>
      </c>
      <c r="H24" s="27" t="s">
        <v>159</v>
      </c>
    </row>
    <row r="25" spans="1:8" x14ac:dyDescent="0.35">
      <c r="A25" s="21" t="s">
        <v>146</v>
      </c>
      <c r="B25" s="29"/>
      <c r="C25" s="25"/>
      <c r="D25" s="25"/>
      <c r="E25" s="25"/>
      <c r="F25" s="81">
        <f>F24</f>
        <v>0</v>
      </c>
      <c r="G25" s="26" t="s">
        <v>99</v>
      </c>
      <c r="H25" s="27" t="s">
        <v>160</v>
      </c>
    </row>
    <row r="26" spans="1:8" x14ac:dyDescent="0.35">
      <c r="A26" s="21" t="s">
        <v>147</v>
      </c>
      <c r="B26" s="29"/>
      <c r="C26" s="25"/>
      <c r="D26" s="25"/>
      <c r="E26" s="25"/>
      <c r="F26" s="81">
        <f>F24</f>
        <v>0</v>
      </c>
      <c r="G26" s="26" t="s">
        <v>99</v>
      </c>
      <c r="H26" s="27" t="s">
        <v>174</v>
      </c>
    </row>
    <row r="27" spans="1:8" x14ac:dyDescent="0.35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5" x14ac:dyDescent="0.35">
      <c r="A28" s="33" t="s">
        <v>106</v>
      </c>
      <c r="B28" s="34"/>
      <c r="C28" s="35"/>
      <c r="D28" s="35"/>
      <c r="E28" s="35"/>
      <c r="F28" s="103">
        <f>F26+F25+F24+F23+F22+F21</f>
        <v>0</v>
      </c>
      <c r="G28" s="37" t="s">
        <v>99</v>
      </c>
      <c r="H28" s="38" t="s">
        <v>161</v>
      </c>
    </row>
    <row r="29" spans="1:8" x14ac:dyDescent="0.35">
      <c r="A29" s="39"/>
      <c r="B29" s="40"/>
      <c r="C29" s="39"/>
      <c r="D29" s="39"/>
      <c r="E29" s="39"/>
      <c r="F29" s="39"/>
      <c r="G29" s="41"/>
      <c r="H29" s="39"/>
    </row>
    <row r="30" spans="1:8" x14ac:dyDescent="0.35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5">
      <c r="A31" s="136" t="s">
        <v>108</v>
      </c>
      <c r="B31" s="136"/>
      <c r="C31" s="136"/>
      <c r="D31" s="136"/>
      <c r="E31" s="136"/>
      <c r="F31" s="136"/>
      <c r="G31" s="136"/>
      <c r="H31" s="136"/>
    </row>
    <row r="32" spans="1:8" x14ac:dyDescent="0.35">
      <c r="A32" s="44"/>
      <c r="B32" s="44"/>
      <c r="C32" s="44"/>
      <c r="D32" s="44"/>
      <c r="E32" s="44"/>
      <c r="F32" s="44"/>
      <c r="G32" s="44"/>
      <c r="H32" s="43"/>
    </row>
    <row r="33" spans="1:8" x14ac:dyDescent="0.35">
      <c r="A33" s="45" t="s">
        <v>109</v>
      </c>
      <c r="B33" s="44"/>
      <c r="C33" s="45" t="s">
        <v>110</v>
      </c>
      <c r="D33" s="45" t="s">
        <v>111</v>
      </c>
      <c r="E33" s="45" t="s">
        <v>112</v>
      </c>
      <c r="F33" s="47" t="s">
        <v>94</v>
      </c>
      <c r="G33" s="44"/>
      <c r="H33" s="43"/>
    </row>
    <row r="34" spans="1:8" x14ac:dyDescent="0.35">
      <c r="A34" s="20" t="s">
        <v>170</v>
      </c>
      <c r="B34" s="44"/>
      <c r="C34" s="114"/>
      <c r="D34" s="112"/>
      <c r="E34" s="112"/>
      <c r="F34" s="44"/>
      <c r="G34" s="44"/>
      <c r="H34" s="43"/>
    </row>
    <row r="35" spans="1:8" x14ac:dyDescent="0.35">
      <c r="A35" s="20" t="s">
        <v>171</v>
      </c>
      <c r="B35" s="44"/>
      <c r="C35" s="114"/>
      <c r="D35" s="112"/>
      <c r="E35" s="112"/>
      <c r="F35" s="44"/>
      <c r="G35" s="44"/>
      <c r="H35" s="43"/>
    </row>
    <row r="36" spans="1:8" x14ac:dyDescent="0.35">
      <c r="A36" s="20" t="s">
        <v>140</v>
      </c>
      <c r="B36" s="44"/>
      <c r="C36" s="114"/>
      <c r="D36" s="112"/>
      <c r="E36" s="112"/>
      <c r="F36" s="44"/>
      <c r="G36" s="44"/>
      <c r="H36" s="43"/>
    </row>
    <row r="37" spans="1:8" ht="24" x14ac:dyDescent="0.35">
      <c r="A37" s="20" t="s">
        <v>172</v>
      </c>
      <c r="B37" s="44"/>
      <c r="C37" s="114"/>
      <c r="D37" s="112"/>
      <c r="E37" s="112"/>
      <c r="F37" s="44"/>
      <c r="G37" s="44"/>
      <c r="H37" s="43"/>
    </row>
    <row r="38" spans="1:8" ht="24" x14ac:dyDescent="0.35">
      <c r="A38" s="20" t="s">
        <v>173</v>
      </c>
      <c r="B38" s="44"/>
      <c r="C38" s="114"/>
      <c r="D38" s="112"/>
      <c r="E38" s="112"/>
      <c r="F38" s="44"/>
      <c r="G38" s="44"/>
      <c r="H38" s="43"/>
    </row>
    <row r="39" spans="1:8" x14ac:dyDescent="0.35">
      <c r="A39" s="20" t="s">
        <v>139</v>
      </c>
      <c r="B39" s="44"/>
      <c r="C39" s="115"/>
      <c r="D39" s="113"/>
      <c r="E39" s="113"/>
      <c r="F39" s="44"/>
      <c r="G39" s="44"/>
      <c r="H39" s="43"/>
    </row>
    <row r="40" spans="1:8" x14ac:dyDescent="0.35">
      <c r="A40" s="20" t="s">
        <v>130</v>
      </c>
      <c r="B40" s="44"/>
      <c r="C40" s="115"/>
      <c r="D40" s="113"/>
      <c r="E40" s="113"/>
      <c r="F40" s="44"/>
      <c r="G40" s="44"/>
      <c r="H40" s="43"/>
    </row>
    <row r="41" spans="1:8" x14ac:dyDescent="0.35">
      <c r="A41" s="20" t="s">
        <v>131</v>
      </c>
      <c r="B41" s="44"/>
      <c r="C41" s="115"/>
      <c r="D41" s="113"/>
      <c r="E41" s="113"/>
      <c r="F41" s="44"/>
      <c r="G41" s="44"/>
      <c r="H41" s="43"/>
    </row>
    <row r="42" spans="1:8" x14ac:dyDescent="0.35">
      <c r="A42" s="20" t="s">
        <v>132</v>
      </c>
      <c r="B42" s="29"/>
      <c r="C42" s="115"/>
      <c r="D42" s="113"/>
      <c r="E42" s="113"/>
      <c r="F42" s="25"/>
      <c r="G42" s="26"/>
      <c r="H42" s="27"/>
    </row>
    <row r="43" spans="1:8" x14ac:dyDescent="0.35">
      <c r="A43" s="5" t="s">
        <v>133</v>
      </c>
      <c r="B43" s="25"/>
      <c r="C43" s="115"/>
      <c r="D43" s="113"/>
      <c r="E43" s="113"/>
      <c r="F43" s="25"/>
      <c r="G43" s="26"/>
      <c r="H43" s="27"/>
    </row>
    <row r="44" spans="1:8" x14ac:dyDescent="0.35">
      <c r="A44" s="24" t="s">
        <v>115</v>
      </c>
      <c r="B44" s="25"/>
      <c r="C44" s="121">
        <f>SUM(C34:C43)</f>
        <v>0</v>
      </c>
      <c r="D44" s="36">
        <f>SUM(D34:D43)</f>
        <v>0</v>
      </c>
      <c r="E44" s="36">
        <f>SUM(E34:E43)</f>
        <v>0</v>
      </c>
      <c r="F44" s="25"/>
      <c r="G44" s="26"/>
      <c r="H44" s="27"/>
    </row>
    <row r="45" spans="1:8" x14ac:dyDescent="0.35">
      <c r="A45" s="20"/>
      <c r="B45" s="25"/>
      <c r="C45" s="25"/>
      <c r="D45" s="25"/>
      <c r="E45" s="25"/>
      <c r="F45" s="25"/>
      <c r="G45" s="26"/>
      <c r="H45" s="27"/>
    </row>
    <row r="46" spans="1:8" x14ac:dyDescent="0.35">
      <c r="A46" s="20"/>
      <c r="B46" s="25"/>
      <c r="C46" s="25"/>
      <c r="D46" s="25"/>
      <c r="E46" s="25"/>
      <c r="F46" s="25"/>
      <c r="G46" s="26"/>
      <c r="H46" s="27"/>
    </row>
    <row r="47" spans="1:8" x14ac:dyDescent="0.35">
      <c r="A47" s="24" t="s">
        <v>116</v>
      </c>
      <c r="B47" s="25"/>
      <c r="C47" s="25"/>
      <c r="D47" s="25"/>
      <c r="E47" s="25"/>
      <c r="F47" s="25"/>
      <c r="G47" s="26"/>
      <c r="H47" s="27" t="s">
        <v>117</v>
      </c>
    </row>
    <row r="48" spans="1:8" ht="24" x14ac:dyDescent="0.35">
      <c r="A48" s="20" t="s">
        <v>118</v>
      </c>
      <c r="B48" s="25"/>
      <c r="C48" s="25"/>
      <c r="D48" s="25"/>
      <c r="E48" s="25"/>
      <c r="F48" s="36" t="e">
        <f>SUM(E44/C44)</f>
        <v>#DIV/0!</v>
      </c>
      <c r="G48" s="26"/>
      <c r="H48" s="27"/>
    </row>
    <row r="49" spans="1:9" x14ac:dyDescent="0.35">
      <c r="A49" s="24"/>
      <c r="B49" s="25"/>
      <c r="C49" s="25"/>
      <c r="D49" s="26"/>
      <c r="E49" s="25"/>
      <c r="F49" s="25"/>
      <c r="G49" s="26"/>
      <c r="H49" s="27"/>
    </row>
    <row r="50" spans="1:9" x14ac:dyDescent="0.35">
      <c r="A50" s="24" t="s">
        <v>119</v>
      </c>
      <c r="B50" s="25"/>
      <c r="C50" s="25"/>
      <c r="D50" s="25"/>
      <c r="E50" s="25"/>
      <c r="F50" s="25"/>
      <c r="G50" s="26"/>
      <c r="H50" s="27"/>
    </row>
    <row r="51" spans="1:9" x14ac:dyDescent="0.35">
      <c r="A51" s="20" t="s">
        <v>120</v>
      </c>
      <c r="B51" s="25"/>
      <c r="C51" s="25"/>
      <c r="D51" s="25"/>
      <c r="E51" s="25"/>
      <c r="F51" s="30">
        <f>E44</f>
        <v>0</v>
      </c>
      <c r="G51" s="26"/>
      <c r="H51" s="27"/>
    </row>
    <row r="52" spans="1:9" x14ac:dyDescent="0.35">
      <c r="A52" s="20" t="s">
        <v>169</v>
      </c>
      <c r="B52" s="25"/>
      <c r="C52" s="25"/>
      <c r="D52" s="25"/>
      <c r="E52" s="25"/>
      <c r="F52" s="30">
        <f>F20</f>
        <v>0</v>
      </c>
      <c r="G52" s="26"/>
      <c r="H52" s="27"/>
    </row>
    <row r="53" spans="1:9" x14ac:dyDescent="0.35">
      <c r="A53" s="20" t="s">
        <v>148</v>
      </c>
      <c r="B53" s="25"/>
      <c r="C53" s="25"/>
      <c r="D53" s="25"/>
      <c r="E53" s="25"/>
      <c r="F53" s="30">
        <f>F14</f>
        <v>0</v>
      </c>
      <c r="G53" s="26"/>
      <c r="H53" s="27"/>
    </row>
    <row r="54" spans="1:9" x14ac:dyDescent="0.35">
      <c r="A54" s="24" t="s">
        <v>121</v>
      </c>
      <c r="B54" s="25"/>
      <c r="C54" s="25"/>
      <c r="D54" s="25"/>
      <c r="E54" s="25"/>
      <c r="F54" s="36">
        <f>F51-F52-F53</f>
        <v>0</v>
      </c>
      <c r="G54" s="26"/>
      <c r="H54" s="27"/>
    </row>
    <row r="55" spans="1:9" x14ac:dyDescent="0.35">
      <c r="A55" s="20"/>
      <c r="B55" s="25"/>
      <c r="C55" s="25"/>
      <c r="D55" s="25"/>
      <c r="E55" s="25"/>
      <c r="F55" s="25"/>
      <c r="G55" s="26"/>
      <c r="H55" s="27"/>
    </row>
    <row r="56" spans="1:9" x14ac:dyDescent="0.35">
      <c r="A56" s="24" t="s">
        <v>122</v>
      </c>
      <c r="B56" s="25"/>
      <c r="C56" s="25"/>
      <c r="D56" s="25"/>
      <c r="E56" s="25"/>
      <c r="F56" s="25"/>
      <c r="G56" s="26"/>
      <c r="H56" s="27"/>
    </row>
    <row r="57" spans="1:9" ht="24" x14ac:dyDescent="0.35">
      <c r="A57" s="20" t="s">
        <v>123</v>
      </c>
      <c r="B57" s="25"/>
      <c r="C57" s="25"/>
      <c r="D57" s="25"/>
      <c r="E57" s="25"/>
      <c r="F57" s="30" t="e">
        <f>SUM(F54/C7)</f>
        <v>#DIV/0!</v>
      </c>
      <c r="G57" s="26" t="s">
        <v>100</v>
      </c>
      <c r="H57" s="27" t="s">
        <v>124</v>
      </c>
    </row>
    <row r="58" spans="1:9" x14ac:dyDescent="0.35">
      <c r="A58" s="20"/>
      <c r="B58" s="25"/>
      <c r="C58" s="25"/>
      <c r="D58" s="25"/>
      <c r="E58" s="25"/>
      <c r="F58" s="30">
        <v>0.01</v>
      </c>
      <c r="G58" s="26" t="s">
        <v>100</v>
      </c>
      <c r="H58" s="27" t="s">
        <v>125</v>
      </c>
      <c r="I58" s="46"/>
    </row>
    <row r="59" spans="1:9" x14ac:dyDescent="0.35">
      <c r="A59" s="20"/>
      <c r="B59" s="25"/>
      <c r="C59" s="25"/>
      <c r="D59" s="25"/>
      <c r="E59" s="29"/>
      <c r="F59" s="30" t="e">
        <f>F58-ABS(F57)</f>
        <v>#DIV/0!</v>
      </c>
      <c r="G59" s="26" t="s">
        <v>100</v>
      </c>
      <c r="H59" s="27" t="s">
        <v>121</v>
      </c>
    </row>
    <row r="60" spans="1:9" x14ac:dyDescent="0.35">
      <c r="A60" s="20"/>
      <c r="B60" s="25"/>
      <c r="C60" s="25"/>
      <c r="D60" s="25"/>
      <c r="E60" s="29"/>
      <c r="F60" s="25"/>
      <c r="G60" s="26"/>
      <c r="H60" s="27"/>
    </row>
    <row r="61" spans="1:9" x14ac:dyDescent="0.35">
      <c r="A61" s="33"/>
      <c r="B61" s="35"/>
      <c r="C61" s="35"/>
      <c r="D61" s="35"/>
      <c r="E61" s="35"/>
      <c r="F61" s="35"/>
      <c r="G61" s="37"/>
      <c r="H61" s="38"/>
    </row>
  </sheetData>
  <mergeCells count="29">
    <mergeCell ref="IG2:IL2"/>
    <mergeCell ref="IM2:IR2"/>
    <mergeCell ref="IS2:IV2"/>
    <mergeCell ref="A5:E5"/>
    <mergeCell ref="A31:H31"/>
    <mergeCell ref="GW2:HB2"/>
    <mergeCell ref="HC2:HH2"/>
    <mergeCell ref="HI2:HN2"/>
    <mergeCell ref="HO2:HT2"/>
    <mergeCell ref="HU2:HZ2"/>
    <mergeCell ref="IA2:IF2"/>
    <mergeCell ref="FM2:FR2"/>
    <mergeCell ref="FS2:FX2"/>
    <mergeCell ref="FY2:GD2"/>
    <mergeCell ref="GE2:GJ2"/>
    <mergeCell ref="GK2:GP2"/>
    <mergeCell ref="GQ2:GV2"/>
    <mergeCell ref="EC2:EH2"/>
    <mergeCell ref="EI2:EN2"/>
    <mergeCell ref="EO2:ET2"/>
    <mergeCell ref="EU2:EZ2"/>
    <mergeCell ref="FA2:FF2"/>
    <mergeCell ref="FG2:FL2"/>
    <mergeCell ref="DW2:EB2"/>
    <mergeCell ref="A2:F2"/>
    <mergeCell ref="CY2:DD2"/>
    <mergeCell ref="DE2:DJ2"/>
    <mergeCell ref="DK2:DP2"/>
    <mergeCell ref="DQ2:DV2"/>
  </mergeCells>
  <conditionalFormatting sqref="F59">
    <cfRule type="cellIs" dxfId="3" priority="1" stopIfTrue="1" operator="greaterThanOrEqual">
      <formula>$F$55</formula>
    </cfRule>
    <cfRule type="cellIs" dxfId="2" priority="2" stopIfTrue="1" operator="lessThan">
      <formula>$F$55</formula>
    </cfRule>
  </conditionalFormatting>
  <pageMargins left="0.7" right="0.7" top="0.75" bottom="0.75" header="0.3" footer="0.3"/>
  <pageSetup paperSize="8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4C5F-767A-420B-998F-809560121550}">
  <sheetPr>
    <pageSetUpPr fitToPage="1"/>
  </sheetPr>
  <dimension ref="A1:IV61"/>
  <sheetViews>
    <sheetView topLeftCell="A6" zoomScale="85" zoomScaleNormal="85" workbookViewId="0">
      <selection activeCell="F22" sqref="F22"/>
    </sheetView>
  </sheetViews>
  <sheetFormatPr defaultRowHeight="14.5" x14ac:dyDescent="0.35"/>
  <cols>
    <col min="1" max="1" width="51" customWidth="1"/>
    <col min="2" max="2" width="11.54296875" customWidth="1"/>
    <col min="3" max="3" width="13.1796875" bestFit="1" customWidth="1"/>
    <col min="4" max="4" width="15.54296875" bestFit="1" customWidth="1"/>
    <col min="5" max="5" width="14.54296875" bestFit="1" customWidth="1"/>
    <col min="6" max="6" width="19.453125" bestFit="1" customWidth="1"/>
    <col min="8" max="8" width="68.54296875" customWidth="1"/>
  </cols>
  <sheetData>
    <row r="1" spans="1:256" ht="18.5" x14ac:dyDescent="0.45">
      <c r="A1" s="76" t="s">
        <v>91</v>
      </c>
      <c r="B1" s="75"/>
      <c r="C1" s="75"/>
      <c r="D1" s="75"/>
      <c r="E1" s="75"/>
      <c r="F1" s="75"/>
      <c r="G1" s="75"/>
      <c r="H1" s="77"/>
    </row>
    <row r="2" spans="1:256" x14ac:dyDescent="0.35">
      <c r="A2" s="132" t="s">
        <v>1</v>
      </c>
      <c r="B2" s="132"/>
      <c r="C2" s="132"/>
      <c r="D2" s="132"/>
      <c r="E2" s="132"/>
      <c r="F2" s="132"/>
      <c r="G2" s="74"/>
      <c r="H2" s="78"/>
      <c r="CY2" s="133"/>
      <c r="CZ2" s="133"/>
      <c r="DA2" s="133"/>
      <c r="DB2" s="133"/>
      <c r="DC2" s="133"/>
      <c r="DD2" s="133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4"/>
      <c r="IT2" s="134"/>
      <c r="IU2" s="134"/>
      <c r="IV2" s="134"/>
    </row>
    <row r="3" spans="1:256" x14ac:dyDescent="0.35">
      <c r="A3" s="62"/>
      <c r="B3" s="62"/>
      <c r="C3" s="62"/>
      <c r="D3" s="62"/>
      <c r="E3" s="62"/>
      <c r="F3" s="62"/>
      <c r="G3" s="74"/>
      <c r="H3" s="79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5">
      <c r="A4" s="14" t="s">
        <v>92</v>
      </c>
      <c r="B4" s="15" t="s">
        <v>45</v>
      </c>
      <c r="C4" s="16"/>
      <c r="D4" s="16"/>
      <c r="E4" s="16"/>
      <c r="F4" s="16"/>
      <c r="G4" s="16"/>
      <c r="H4" s="17"/>
    </row>
    <row r="5" spans="1:256" x14ac:dyDescent="0.35">
      <c r="A5" s="135"/>
      <c r="B5" s="135"/>
      <c r="C5" s="135"/>
      <c r="D5" s="135"/>
      <c r="E5" s="135"/>
      <c r="F5" s="18"/>
      <c r="G5" s="18"/>
      <c r="H5" s="19"/>
    </row>
    <row r="6" spans="1:256" ht="35.5" x14ac:dyDescent="0.35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5">
      <c r="A7" s="24" t="s">
        <v>95</v>
      </c>
      <c r="B7" s="120">
        <f>Bijlage_1!$C$24</f>
        <v>0</v>
      </c>
      <c r="C7" s="120">
        <f>Bijlage_1!$D$24</f>
        <v>0</v>
      </c>
      <c r="D7" s="111">
        <f>Bijlage_1!$E$24</f>
        <v>0</v>
      </c>
      <c r="E7" s="111">
        <f>Bijlage_1!$F$24</f>
        <v>0</v>
      </c>
      <c r="F7" s="25"/>
      <c r="G7" s="26"/>
      <c r="H7" s="27"/>
    </row>
    <row r="8" spans="1:256" x14ac:dyDescent="0.35">
      <c r="A8" s="20"/>
      <c r="B8" s="25"/>
      <c r="C8" s="25"/>
      <c r="D8" s="25"/>
      <c r="E8" s="25"/>
      <c r="F8" s="28"/>
      <c r="G8" s="26"/>
      <c r="H8" s="27"/>
    </row>
    <row r="9" spans="1:256" x14ac:dyDescent="0.35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5">
      <c r="A10" s="20" t="s">
        <v>97</v>
      </c>
      <c r="B10" s="29"/>
      <c r="C10" s="25"/>
      <c r="D10" s="25"/>
      <c r="E10" s="25"/>
      <c r="F10" s="108">
        <f>SUM($B$7*115%)</f>
        <v>0</v>
      </c>
      <c r="G10" s="26"/>
      <c r="H10" s="27"/>
    </row>
    <row r="11" spans="1:256" x14ac:dyDescent="0.35">
      <c r="A11" s="31" t="s">
        <v>98</v>
      </c>
      <c r="B11" s="25"/>
      <c r="C11" s="25"/>
      <c r="D11" s="25"/>
      <c r="E11" s="25"/>
      <c r="F11" s="107">
        <f>ROUNDDOWN($F$10,2)</f>
        <v>0</v>
      </c>
      <c r="G11" s="26" t="s">
        <v>99</v>
      </c>
      <c r="H11" s="27" t="s">
        <v>151</v>
      </c>
    </row>
    <row r="12" spans="1:256" x14ac:dyDescent="0.35">
      <c r="A12" s="20"/>
      <c r="B12" s="25"/>
      <c r="C12" s="25"/>
      <c r="D12" s="25"/>
      <c r="E12" s="25"/>
      <c r="F12" s="25"/>
      <c r="G12" s="25"/>
      <c r="H12" s="27"/>
    </row>
    <row r="13" spans="1:256" x14ac:dyDescent="0.35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5">
      <c r="A14" s="20" t="s">
        <v>153</v>
      </c>
      <c r="B14" s="29"/>
      <c r="C14" s="25"/>
      <c r="D14" s="25"/>
      <c r="E14" s="25"/>
      <c r="F14" s="80">
        <f>SUM(C7*D7)</f>
        <v>0</v>
      </c>
      <c r="G14" s="26" t="s">
        <v>100</v>
      </c>
      <c r="H14" s="27" t="s">
        <v>152</v>
      </c>
    </row>
    <row r="15" spans="1:256" ht="28.5" customHeight="1" x14ac:dyDescent="0.35">
      <c r="A15" s="20" t="s">
        <v>154</v>
      </c>
      <c r="B15" s="25"/>
      <c r="C15" s="25"/>
      <c r="D15" s="25"/>
      <c r="E15" s="25"/>
      <c r="F15" s="80">
        <f>SUM(C7*D7)*3</f>
        <v>0</v>
      </c>
      <c r="G15" s="26" t="s">
        <v>100</v>
      </c>
      <c r="H15" s="27" t="s">
        <v>149</v>
      </c>
    </row>
    <row r="16" spans="1:256" x14ac:dyDescent="0.35">
      <c r="A16" s="31" t="s">
        <v>98</v>
      </c>
      <c r="B16" s="25"/>
      <c r="C16" s="25"/>
      <c r="D16" s="25"/>
      <c r="E16" s="25"/>
      <c r="F16" s="81">
        <f>ROUNDDOWN($F$15,2)</f>
        <v>0</v>
      </c>
      <c r="G16" s="26" t="s">
        <v>100</v>
      </c>
      <c r="H16" s="27" t="s">
        <v>150</v>
      </c>
    </row>
    <row r="17" spans="1:8" x14ac:dyDescent="0.35">
      <c r="A17" s="20"/>
      <c r="B17" s="25"/>
      <c r="C17" s="25"/>
      <c r="D17" s="25"/>
      <c r="E17" s="25"/>
      <c r="F17" s="30"/>
      <c r="G17" s="26"/>
      <c r="H17" s="27"/>
    </row>
    <row r="18" spans="1:8" x14ac:dyDescent="0.35">
      <c r="A18" s="24" t="s">
        <v>156</v>
      </c>
      <c r="B18" s="120">
        <f>Bijlage_1!C16</f>
        <v>0</v>
      </c>
      <c r="C18" s="120">
        <f>Bijlage_1!D16</f>
        <v>0</v>
      </c>
      <c r="D18" s="111">
        <f>Bijlage_1!E16</f>
        <v>0</v>
      </c>
      <c r="E18" s="111">
        <f>Bijlage_1!F16</f>
        <v>0</v>
      </c>
      <c r="F18" s="25"/>
      <c r="G18" s="26"/>
      <c r="H18" s="27"/>
    </row>
    <row r="19" spans="1:8" ht="24" x14ac:dyDescent="0.35">
      <c r="A19" s="20" t="s">
        <v>101</v>
      </c>
      <c r="B19" s="29"/>
      <c r="C19" s="25"/>
      <c r="D19" s="25"/>
      <c r="E19" s="25"/>
      <c r="F19" s="80">
        <f>C18*D18</f>
        <v>0</v>
      </c>
      <c r="G19" s="26"/>
      <c r="H19" s="27"/>
    </row>
    <row r="20" spans="1:8" x14ac:dyDescent="0.35">
      <c r="A20" s="31" t="s">
        <v>98</v>
      </c>
      <c r="B20" s="29"/>
      <c r="C20" s="25"/>
      <c r="D20" s="25"/>
      <c r="E20" s="25"/>
      <c r="F20" s="80">
        <f>ROUNDDOWN($F$19,2)</f>
        <v>0</v>
      </c>
      <c r="G20" s="26" t="s">
        <v>100</v>
      </c>
      <c r="H20" s="27" t="s">
        <v>157</v>
      </c>
    </row>
    <row r="21" spans="1:8" x14ac:dyDescent="0.35">
      <c r="A21" s="21" t="s">
        <v>20</v>
      </c>
      <c r="B21" s="29"/>
      <c r="C21" s="25"/>
      <c r="D21" s="25"/>
      <c r="E21" s="25"/>
      <c r="F21" s="109"/>
      <c r="G21" s="26" t="s">
        <v>100</v>
      </c>
      <c r="H21" s="27" t="s">
        <v>102</v>
      </c>
    </row>
    <row r="22" spans="1:8" x14ac:dyDescent="0.35">
      <c r="A22" s="21" t="s">
        <v>21</v>
      </c>
      <c r="B22" s="29"/>
      <c r="C22" s="25"/>
      <c r="D22" s="25"/>
      <c r="E22" s="25"/>
      <c r="F22" s="109"/>
      <c r="G22" s="26" t="s">
        <v>100</v>
      </c>
      <c r="H22" s="27" t="s">
        <v>103</v>
      </c>
    </row>
    <row r="23" spans="1:8" x14ac:dyDescent="0.35">
      <c r="A23" s="21" t="s">
        <v>22</v>
      </c>
      <c r="B23" s="29"/>
      <c r="C23" s="25"/>
      <c r="D23" s="25"/>
      <c r="E23" s="25"/>
      <c r="F23" s="81">
        <f>Bijlage_1!F9</f>
        <v>0</v>
      </c>
      <c r="G23" s="26" t="s">
        <v>100</v>
      </c>
      <c r="H23" s="27" t="s">
        <v>104</v>
      </c>
    </row>
    <row r="24" spans="1:8" x14ac:dyDescent="0.35">
      <c r="A24" s="21" t="s">
        <v>23</v>
      </c>
      <c r="B24" s="29"/>
      <c r="C24" s="25"/>
      <c r="D24" s="25"/>
      <c r="E24" s="25"/>
      <c r="F24" s="81">
        <f>Bijlage_1!F16+F14</f>
        <v>0</v>
      </c>
      <c r="G24" s="26" t="s">
        <v>99</v>
      </c>
      <c r="H24" s="27" t="s">
        <v>159</v>
      </c>
    </row>
    <row r="25" spans="1:8" x14ac:dyDescent="0.35">
      <c r="A25" s="21" t="s">
        <v>146</v>
      </c>
      <c r="B25" s="29"/>
      <c r="C25" s="25"/>
      <c r="D25" s="25"/>
      <c r="E25" s="25"/>
      <c r="F25" s="81">
        <f>F24</f>
        <v>0</v>
      </c>
      <c r="G25" s="26" t="s">
        <v>99</v>
      </c>
      <c r="H25" s="27" t="s">
        <v>160</v>
      </c>
    </row>
    <row r="26" spans="1:8" x14ac:dyDescent="0.35">
      <c r="A26" s="21" t="s">
        <v>147</v>
      </c>
      <c r="B26" s="29"/>
      <c r="C26" s="25"/>
      <c r="D26" s="25"/>
      <c r="E26" s="25"/>
      <c r="F26" s="81">
        <f>F24</f>
        <v>0</v>
      </c>
      <c r="G26" s="26" t="s">
        <v>99</v>
      </c>
      <c r="H26" s="27" t="s">
        <v>174</v>
      </c>
    </row>
    <row r="27" spans="1:8" x14ac:dyDescent="0.35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5" x14ac:dyDescent="0.35">
      <c r="A28" s="33" t="s">
        <v>106</v>
      </c>
      <c r="B28" s="34"/>
      <c r="C28" s="35"/>
      <c r="D28" s="35"/>
      <c r="E28" s="35"/>
      <c r="F28" s="103">
        <f>F26+F25+F24+F23+F22+F21</f>
        <v>0</v>
      </c>
      <c r="G28" s="37" t="s">
        <v>99</v>
      </c>
      <c r="H28" s="38" t="s">
        <v>161</v>
      </c>
    </row>
    <row r="29" spans="1:8" x14ac:dyDescent="0.35">
      <c r="A29" s="39"/>
      <c r="B29" s="40"/>
      <c r="C29" s="39"/>
      <c r="D29" s="39"/>
      <c r="E29" s="39"/>
      <c r="F29" s="39"/>
      <c r="G29" s="41"/>
      <c r="H29" s="39"/>
    </row>
    <row r="30" spans="1:8" x14ac:dyDescent="0.35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5">
      <c r="A31" s="136" t="s">
        <v>108</v>
      </c>
      <c r="B31" s="136"/>
      <c r="C31" s="136"/>
      <c r="D31" s="136"/>
      <c r="E31" s="136"/>
      <c r="F31" s="136"/>
      <c r="G31" s="136"/>
      <c r="H31" s="136"/>
    </row>
    <row r="32" spans="1:8" x14ac:dyDescent="0.35">
      <c r="A32" s="44"/>
      <c r="B32" s="44"/>
      <c r="C32" s="44"/>
      <c r="D32" s="44"/>
      <c r="E32" s="44"/>
      <c r="F32" s="44"/>
      <c r="G32" s="44"/>
      <c r="H32" s="43"/>
    </row>
    <row r="33" spans="1:8" x14ac:dyDescent="0.35">
      <c r="A33" s="45" t="s">
        <v>109</v>
      </c>
      <c r="B33" s="44"/>
      <c r="C33" s="104" t="s">
        <v>110</v>
      </c>
      <c r="D33" s="104" t="s">
        <v>111</v>
      </c>
      <c r="E33" s="104" t="s">
        <v>112</v>
      </c>
      <c r="F33" s="47" t="s">
        <v>94</v>
      </c>
      <c r="G33" s="44"/>
      <c r="H33" s="43"/>
    </row>
    <row r="34" spans="1:8" x14ac:dyDescent="0.35">
      <c r="A34" s="20" t="s">
        <v>141</v>
      </c>
      <c r="B34" s="44"/>
      <c r="C34" s="114"/>
      <c r="D34" s="112"/>
      <c r="E34" s="112"/>
      <c r="F34" s="44"/>
      <c r="G34" s="44"/>
      <c r="H34" s="43"/>
    </row>
    <row r="35" spans="1:8" x14ac:dyDescent="0.35">
      <c r="A35" s="20" t="s">
        <v>142</v>
      </c>
      <c r="B35" s="44"/>
      <c r="C35" s="114"/>
      <c r="D35" s="112"/>
      <c r="E35" s="112"/>
      <c r="F35" s="44"/>
      <c r="G35" s="44"/>
      <c r="H35" s="43"/>
    </row>
    <row r="36" spans="1:8" x14ac:dyDescent="0.35">
      <c r="A36" s="20" t="s">
        <v>143</v>
      </c>
      <c r="B36" s="44"/>
      <c r="C36" s="114"/>
      <c r="D36" s="112"/>
      <c r="E36" s="112"/>
      <c r="F36" s="44"/>
      <c r="G36" s="44"/>
      <c r="H36" s="43"/>
    </row>
    <row r="37" spans="1:8" x14ac:dyDescent="0.35">
      <c r="A37" s="20" t="s">
        <v>144</v>
      </c>
      <c r="B37" s="44"/>
      <c r="C37" s="114"/>
      <c r="D37" s="112"/>
      <c r="E37" s="112"/>
      <c r="F37" s="44"/>
      <c r="G37" s="44"/>
      <c r="H37" s="43"/>
    </row>
    <row r="38" spans="1:8" x14ac:dyDescent="0.35">
      <c r="A38" s="20" t="s">
        <v>145</v>
      </c>
      <c r="B38" s="44"/>
      <c r="C38" s="114"/>
      <c r="D38" s="112"/>
      <c r="E38" s="112"/>
      <c r="F38" s="44"/>
      <c r="G38" s="44"/>
      <c r="H38" s="43"/>
    </row>
    <row r="39" spans="1:8" x14ac:dyDescent="0.35">
      <c r="A39" s="20" t="s">
        <v>134</v>
      </c>
      <c r="B39" s="44"/>
      <c r="C39" s="115"/>
      <c r="D39" s="113"/>
      <c r="E39" s="113"/>
      <c r="F39" s="44"/>
      <c r="G39" s="44"/>
      <c r="H39" s="43"/>
    </row>
    <row r="40" spans="1:8" x14ac:dyDescent="0.35">
      <c r="A40" s="20" t="s">
        <v>135</v>
      </c>
      <c r="B40" s="44"/>
      <c r="C40" s="115"/>
      <c r="D40" s="113"/>
      <c r="E40" s="113"/>
      <c r="F40" s="44"/>
      <c r="G40" s="44"/>
      <c r="H40" s="43"/>
    </row>
    <row r="41" spans="1:8" x14ac:dyDescent="0.35">
      <c r="A41" s="20" t="s">
        <v>136</v>
      </c>
      <c r="B41" s="44"/>
      <c r="C41" s="115"/>
      <c r="D41" s="113"/>
      <c r="E41" s="113"/>
      <c r="F41" s="44"/>
      <c r="G41" s="44"/>
      <c r="H41" s="43"/>
    </row>
    <row r="42" spans="1:8" x14ac:dyDescent="0.35">
      <c r="A42" s="20" t="s">
        <v>137</v>
      </c>
      <c r="B42" s="29"/>
      <c r="C42" s="115"/>
      <c r="D42" s="113"/>
      <c r="E42" s="113"/>
      <c r="F42" s="25"/>
      <c r="G42" s="26"/>
      <c r="H42" s="27"/>
    </row>
    <row r="43" spans="1:8" x14ac:dyDescent="0.35">
      <c r="A43" s="20" t="s">
        <v>138</v>
      </c>
      <c r="B43" s="25"/>
      <c r="C43" s="115"/>
      <c r="D43" s="113"/>
      <c r="E43" s="113"/>
      <c r="F43" s="25"/>
      <c r="G43" s="26"/>
      <c r="H43" s="27"/>
    </row>
    <row r="44" spans="1:8" x14ac:dyDescent="0.35">
      <c r="A44" s="24" t="s">
        <v>115</v>
      </c>
      <c r="B44" s="25"/>
      <c r="C44" s="105">
        <f>SUM(C34:C43)</f>
        <v>0</v>
      </c>
      <c r="D44" s="36">
        <f>SUM(D34:D43)</f>
        <v>0</v>
      </c>
      <c r="E44" s="36">
        <f>SUM(E34:E43)</f>
        <v>0</v>
      </c>
      <c r="F44" s="25"/>
      <c r="G44" s="26"/>
      <c r="H44" s="27"/>
    </row>
    <row r="45" spans="1:8" x14ac:dyDescent="0.35">
      <c r="A45" s="20"/>
      <c r="B45" s="25"/>
      <c r="C45" s="25"/>
      <c r="D45" s="25"/>
      <c r="E45" s="25"/>
      <c r="F45" s="25"/>
      <c r="G45" s="26"/>
      <c r="H45" s="27"/>
    </row>
    <row r="46" spans="1:8" x14ac:dyDescent="0.35">
      <c r="A46" s="20"/>
      <c r="B46" s="25"/>
      <c r="C46" s="25"/>
      <c r="D46" s="25"/>
      <c r="E46" s="25"/>
      <c r="F46" s="25"/>
      <c r="G46" s="26"/>
      <c r="H46" s="27"/>
    </row>
    <row r="47" spans="1:8" x14ac:dyDescent="0.35">
      <c r="A47" s="24" t="s">
        <v>116</v>
      </c>
      <c r="B47" s="25"/>
      <c r="C47" s="25"/>
      <c r="D47" s="25"/>
      <c r="E47" s="25"/>
      <c r="F47" s="25"/>
      <c r="G47" s="26"/>
      <c r="H47" s="27" t="s">
        <v>117</v>
      </c>
    </row>
    <row r="48" spans="1:8" ht="24" x14ac:dyDescent="0.35">
      <c r="A48" s="20" t="s">
        <v>118</v>
      </c>
      <c r="B48" s="25"/>
      <c r="C48" s="25"/>
      <c r="D48" s="25"/>
      <c r="E48" s="25"/>
      <c r="F48" s="36" t="e">
        <f>SUM(E44/C44)</f>
        <v>#DIV/0!</v>
      </c>
      <c r="G48" s="26"/>
      <c r="H48" s="27"/>
    </row>
    <row r="49" spans="1:9" x14ac:dyDescent="0.35">
      <c r="A49" s="24"/>
      <c r="B49" s="25"/>
      <c r="C49" s="25"/>
      <c r="D49" s="26"/>
      <c r="E49" s="25"/>
      <c r="F49" s="25"/>
      <c r="G49" s="26"/>
      <c r="H49" s="27"/>
    </row>
    <row r="50" spans="1:9" x14ac:dyDescent="0.35">
      <c r="A50" s="24" t="s">
        <v>119</v>
      </c>
      <c r="B50" s="25"/>
      <c r="C50" s="25"/>
      <c r="D50" s="25"/>
      <c r="E50" s="25"/>
      <c r="F50" s="25"/>
      <c r="G50" s="26"/>
      <c r="H50" s="27"/>
    </row>
    <row r="51" spans="1:9" x14ac:dyDescent="0.35">
      <c r="A51" s="20" t="s">
        <v>120</v>
      </c>
      <c r="B51" s="25"/>
      <c r="C51" s="25"/>
      <c r="D51" s="25"/>
      <c r="E51" s="25"/>
      <c r="F51" s="30">
        <f>E44</f>
        <v>0</v>
      </c>
      <c r="G51" s="26"/>
      <c r="H51" s="27"/>
    </row>
    <row r="52" spans="1:9" x14ac:dyDescent="0.35">
      <c r="A52" s="20" t="s">
        <v>169</v>
      </c>
      <c r="B52" s="25"/>
      <c r="C52" s="25"/>
      <c r="D52" s="25"/>
      <c r="E52" s="25"/>
      <c r="F52" s="30">
        <f>F20</f>
        <v>0</v>
      </c>
      <c r="G52" s="26"/>
      <c r="H52" s="27"/>
    </row>
    <row r="53" spans="1:9" x14ac:dyDescent="0.35">
      <c r="A53" s="20" t="s">
        <v>148</v>
      </c>
      <c r="B53" s="25"/>
      <c r="C53" s="25"/>
      <c r="D53" s="25"/>
      <c r="E53" s="25"/>
      <c r="F53" s="30">
        <f>F14</f>
        <v>0</v>
      </c>
      <c r="G53" s="26"/>
      <c r="H53" s="27"/>
    </row>
    <row r="54" spans="1:9" x14ac:dyDescent="0.35">
      <c r="A54" s="24" t="s">
        <v>121</v>
      </c>
      <c r="B54" s="25"/>
      <c r="C54" s="25"/>
      <c r="D54" s="25"/>
      <c r="E54" s="25"/>
      <c r="F54" s="36">
        <f>F51-F52-F53</f>
        <v>0</v>
      </c>
      <c r="G54" s="26"/>
      <c r="H54" s="27"/>
    </row>
    <row r="55" spans="1:9" x14ac:dyDescent="0.35">
      <c r="A55" s="20"/>
      <c r="B55" s="25"/>
      <c r="C55" s="25"/>
      <c r="D55" s="25"/>
      <c r="E55" s="25"/>
      <c r="F55" s="25"/>
      <c r="G55" s="26"/>
      <c r="H55" s="27"/>
    </row>
    <row r="56" spans="1:9" x14ac:dyDescent="0.35">
      <c r="A56" s="24" t="s">
        <v>122</v>
      </c>
      <c r="B56" s="25"/>
      <c r="C56" s="25"/>
      <c r="D56" s="25"/>
      <c r="E56" s="25"/>
      <c r="F56" s="25"/>
      <c r="G56" s="26"/>
      <c r="H56" s="27"/>
    </row>
    <row r="57" spans="1:9" ht="24" x14ac:dyDescent="0.35">
      <c r="A57" s="20" t="s">
        <v>123</v>
      </c>
      <c r="B57" s="25"/>
      <c r="C57" s="25"/>
      <c r="D57" s="25"/>
      <c r="E57" s="25"/>
      <c r="F57" s="30" t="e">
        <f>SUM(F54/C7)</f>
        <v>#DIV/0!</v>
      </c>
      <c r="G57" s="26" t="s">
        <v>100</v>
      </c>
      <c r="H57" s="27" t="s">
        <v>124</v>
      </c>
    </row>
    <row r="58" spans="1:9" x14ac:dyDescent="0.35">
      <c r="A58" s="20"/>
      <c r="B58" s="25"/>
      <c r="C58" s="25"/>
      <c r="D58" s="25"/>
      <c r="E58" s="25"/>
      <c r="F58" s="30">
        <v>0.01</v>
      </c>
      <c r="G58" s="26" t="s">
        <v>100</v>
      </c>
      <c r="H58" s="27" t="s">
        <v>125</v>
      </c>
      <c r="I58" s="46"/>
    </row>
    <row r="59" spans="1:9" x14ac:dyDescent="0.35">
      <c r="A59" s="20"/>
      <c r="B59" s="25"/>
      <c r="C59" s="25"/>
      <c r="D59" s="25"/>
      <c r="E59" s="29"/>
      <c r="F59" s="30" t="e">
        <f>F58-ABS(F57)</f>
        <v>#DIV/0!</v>
      </c>
      <c r="G59" s="26" t="s">
        <v>100</v>
      </c>
      <c r="H59" s="27" t="s">
        <v>121</v>
      </c>
    </row>
    <row r="60" spans="1:9" x14ac:dyDescent="0.35">
      <c r="A60" s="20"/>
      <c r="B60" s="25"/>
      <c r="C60" s="25"/>
      <c r="D60" s="25"/>
      <c r="E60" s="29"/>
      <c r="F60" s="25"/>
      <c r="G60" s="26"/>
      <c r="H60" s="27"/>
    </row>
    <row r="61" spans="1:9" x14ac:dyDescent="0.35">
      <c r="A61" s="33"/>
      <c r="B61" s="35"/>
      <c r="C61" s="35"/>
      <c r="D61" s="35"/>
      <c r="E61" s="35"/>
      <c r="F61" s="35"/>
      <c r="G61" s="37"/>
      <c r="H61" s="38"/>
    </row>
  </sheetData>
  <mergeCells count="29">
    <mergeCell ref="IG2:IL2"/>
    <mergeCell ref="IM2:IR2"/>
    <mergeCell ref="IS2:IV2"/>
    <mergeCell ref="A5:E5"/>
    <mergeCell ref="A31:H31"/>
    <mergeCell ref="GW2:HB2"/>
    <mergeCell ref="HC2:HH2"/>
    <mergeCell ref="HI2:HN2"/>
    <mergeCell ref="HO2:HT2"/>
    <mergeCell ref="HU2:HZ2"/>
    <mergeCell ref="IA2:IF2"/>
    <mergeCell ref="FM2:FR2"/>
    <mergeCell ref="FS2:FX2"/>
    <mergeCell ref="FY2:GD2"/>
    <mergeCell ref="GE2:GJ2"/>
    <mergeCell ref="GK2:GP2"/>
    <mergeCell ref="GQ2:GV2"/>
    <mergeCell ref="EC2:EH2"/>
    <mergeCell ref="EI2:EN2"/>
    <mergeCell ref="EO2:ET2"/>
    <mergeCell ref="EU2:EZ2"/>
    <mergeCell ref="FA2:FF2"/>
    <mergeCell ref="FG2:FL2"/>
    <mergeCell ref="DW2:EB2"/>
    <mergeCell ref="A2:F2"/>
    <mergeCell ref="CY2:DD2"/>
    <mergeCell ref="DE2:DJ2"/>
    <mergeCell ref="DK2:DP2"/>
    <mergeCell ref="DQ2:DV2"/>
  </mergeCells>
  <conditionalFormatting sqref="F59">
    <cfRule type="cellIs" dxfId="1" priority="1" stopIfTrue="1" operator="greaterThanOrEqual">
      <formula>$F$55</formula>
    </cfRule>
    <cfRule type="cellIs" dxfId="0" priority="2" stopIfTrue="1" operator="lessThan">
      <formula>$F$55</formula>
    </cfRule>
  </conditionalFormatting>
  <pageMargins left="0.7" right="0.7" top="0.75" bottom="0.75" header="0.3" footer="0.3"/>
  <pageSetup paperSize="8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766f15-1a6d-42ae-97a2-8854072b29d3" xsi:nil="true"/>
    <lcf76f155ced4ddcb4097134ff3c332f xmlns="1b57d3f7-bbb0-4daf-8ec3-d0a85c67e88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2FA939AD4D4A47AA46AE63D1DEE8C8" ma:contentTypeVersion="18" ma:contentTypeDescription="Create a new document." ma:contentTypeScope="" ma:versionID="316b509f377ce73d0254c0c59b6ad785">
  <xsd:schema xmlns:xsd="http://www.w3.org/2001/XMLSchema" xmlns:xs="http://www.w3.org/2001/XMLSchema" xmlns:p="http://schemas.microsoft.com/office/2006/metadata/properties" xmlns:ns2="ab766f15-1a6d-42ae-97a2-8854072b29d3" xmlns:ns3="1b57d3f7-bbb0-4daf-8ec3-d0a85c67e88f" xmlns:ns4="e12f9a40-2bde-4746-a57c-3d074e38a27f" targetNamespace="http://schemas.microsoft.com/office/2006/metadata/properties" ma:root="true" ma:fieldsID="caca6d4ddb7abb8d5c4859c7182a3f7a" ns2:_="" ns3:_="" ns4:_="">
    <xsd:import namespace="ab766f15-1a6d-42ae-97a2-8854072b29d3"/>
    <xsd:import namespace="1b57d3f7-bbb0-4daf-8ec3-d0a85c67e88f"/>
    <xsd:import namespace="e12f9a40-2bde-4746-a57c-3d074e38a2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BillingMetadata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81964f13-b5af-4c25-b96d-c0c78f8bb6f9}" ma:internalName="TaxCatchAll" ma:showField="CatchAllData" ma:web="e12f9a40-2bde-4746-a57c-3d074e38a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81964f13-b5af-4c25-b96d-c0c78f8bb6f9}" ma:internalName="TaxCatchAllLabel" ma:readOnly="true" ma:showField="CatchAllDataLabel" ma:web="e12f9a40-2bde-4746-a57c-3d074e38a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d3f7-bbb0-4daf-8ec3-d0a85c67e8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c800735-cf70-4eec-ae5a-4ed9571f3e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f9a40-2bde-4746-a57c-3d074e38a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c800735-cf70-4eec-ae5a-4ed9571f3e3d" ContentTypeId="0x0101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8603BFF-7C73-42AC-BA3C-29D853CE17C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12f9a40-2bde-4746-a57c-3d074e38a27f"/>
    <ds:schemaRef ds:uri="ab766f15-1a6d-42ae-97a2-8854072b29d3"/>
    <ds:schemaRef ds:uri="1b57d3f7-bbb0-4daf-8ec3-d0a85c67e88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742521-8816-4DEE-8522-BBBF5CE62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66f15-1a6d-42ae-97a2-8854072b29d3"/>
    <ds:schemaRef ds:uri="1b57d3f7-bbb0-4daf-8ec3-d0a85c67e88f"/>
    <ds:schemaRef ds:uri="e12f9a40-2bde-4746-a57c-3d074e38a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C97A3E-40AA-4F90-AC15-8465A1C8C6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AE45F8-2813-4DD9-9F66-38630ADCA38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9330A50-4B62-4ABC-ABEF-B585F1A5C0EB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Bijlage_1</vt:lpstr>
      <vt:lpstr>Bijlage_2_Open Grasland</vt:lpstr>
      <vt:lpstr>Bijlage_2_Open Akkerland</vt:lpstr>
      <vt:lpstr>Bijlage_2_Dooradering</vt:lpstr>
      <vt:lpstr>Bijlage_2_Waterbeheergebieden</vt:lpstr>
      <vt:lpstr>Bijlage_2_Klimaatbeheergebieden</vt:lpstr>
      <vt:lpstr>Bijlage_1!Afdrukbereik</vt:lpstr>
      <vt:lpstr>Bijlage_2_Dooradering!Afdrukbereik</vt:lpstr>
      <vt:lpstr>Bijlage_2_Klimaatbeheergebieden!Afdrukbereik</vt:lpstr>
      <vt:lpstr>'Bijlage_2_Open Akkerland'!Afdrukbereik</vt:lpstr>
      <vt:lpstr>'Bijlage_2_Open Grasland'!Afdrukbereik</vt:lpstr>
      <vt:lpstr>Bijlage_2_Waterbeheergebieden!Afdrukbereik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Puck Hoppenreijs</dc:creator>
  <cp:keywords/>
  <dc:description/>
  <cp:lastModifiedBy>Riekie van der Pols</cp:lastModifiedBy>
  <cp:revision/>
  <cp:lastPrinted>2025-11-27T13:57:39Z</cp:lastPrinted>
  <dcterms:created xsi:type="dcterms:W3CDTF">2025-05-21T19:03:24Z</dcterms:created>
  <dcterms:modified xsi:type="dcterms:W3CDTF">2025-12-01T11:49:09Z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0x010100792FA939AD4D4A47AA46AE63D1DEE8C8</vt:lpwstr>
  </property>
  <property fmtid="{D5CDD505-2E9C-101B-9397-08002B2CF9AE}" pid="3" name="MediaServiceImageTags">
    <vt:lpwstr/>
  </property>
</Properties>
</file>